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доходы прил 1" sheetId="1" r:id="rId1"/>
    <sheet name="нормативы прил 2" sheetId="2" r:id="rId2"/>
    <sheet name="адм дох прил 3" sheetId="3" r:id="rId3"/>
    <sheet name="адм ист прил 4" sheetId="4" r:id="rId4"/>
    <sheet name="разделы прил 5" sheetId="5" r:id="rId5"/>
    <sheet name="ведомства прил 6" sheetId="6" r:id="rId6"/>
    <sheet name="ист фин прил 7" sheetId="7" r:id="rId7"/>
    <sheet name="заимст. прил 8" sheetId="8" r:id="rId8"/>
    <sheet name="МЦП прил 9" sheetId="9" r:id="rId9"/>
  </sheets>
  <definedNames/>
  <calcPr fullCalcOnLoad="1"/>
</workbook>
</file>

<file path=xl/sharedStrings.xml><?xml version="1.0" encoding="utf-8"?>
<sst xmlns="http://schemas.openxmlformats.org/spreadsheetml/2006/main" count="3591" uniqueCount="740">
  <si>
    <t xml:space="preserve">        Муниципальная целевая программа  "Газификация Городского округа Верхняя Тура на 2012-2015 годы"</t>
  </si>
  <si>
    <t>003</t>
  </si>
  <si>
    <t xml:space="preserve">          Бюджетные инвестиции</t>
  </si>
  <si>
    <t>7950443</t>
  </si>
  <si>
    <t xml:space="preserve">        Подпрограмма "Чистая вода" Городского округа Верхняя Тура на период до 2017 года" муниципальной целевой программы "Комплексное развитие коммунальной  инфраструктуры Городского округа Верхняя Тура на 2012-2017 годы" 
</t>
  </si>
  <si>
    <t>7950429</t>
  </si>
  <si>
    <t xml:space="preserve">        Муниципальная целевая программа "Комплексное благоустройство дворовых территорий в Городском округе Верхняя Тура на 2011-2015 годы"</t>
  </si>
  <si>
    <t>7950424</t>
  </si>
  <si>
    <t xml:space="preserve">        Муниципальная целевая программа "Развитие образования Городского округа Верхняя Тура на 2011-2015 годы"</t>
  </si>
  <si>
    <t>7950415</t>
  </si>
  <si>
    <t xml:space="preserve">        Муниципальная целевая программа "Развитие физической культуры и спорта в Городском  округе Верхняя Тура" на 2011-2015 годы</t>
  </si>
  <si>
    <t xml:space="preserve">        Финансирование расходов, связанных с воспитанием и обучение мдетей-инвалидов дошкольного возраста,проживающих в Свердловской области, на дому, в образовательных организациях  дошкольного образования  
</t>
  </si>
  <si>
    <t>7950442</t>
  </si>
  <si>
    <t xml:space="preserve">        Осуществление мероприятий по организации питания в муниципальных общеобразовательных учреждениях</t>
  </si>
  <si>
    <t>5250110</t>
  </si>
  <si>
    <t>5250120</t>
  </si>
  <si>
    <t>5250130</t>
  </si>
  <si>
    <t>7950419</t>
  </si>
  <si>
    <t xml:space="preserve">        Муниципальная целевая программа "Патриотическое воспитание граждан Городского округа Верхняя Тура" на 2011-2015 годы</t>
  </si>
  <si>
    <t>7950418</t>
  </si>
  <si>
    <t xml:space="preserve">        Муниципальная целевая программа "Молодежь Городского округа Верхняя Тура" на 2011-2015 годы</t>
  </si>
  <si>
    <t>7950413</t>
  </si>
  <si>
    <t xml:space="preserve">        Муниципальная целевая программа "Развитие культуры и туризма в Городском округе Верхняя  Тура" на 2011-2015 годы</t>
  </si>
  <si>
    <t xml:space="preserve">        Подпрограмма "Обеспечение жильем молодых семей"</t>
  </si>
  <si>
    <t>Приложение №5</t>
  </si>
  <si>
    <t>Сумма на 2012 год</t>
  </si>
  <si>
    <t xml:space="preserve">    Судебная система</t>
  </si>
  <si>
    <t xml:space="preserve">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 законом Свердловской области</t>
  </si>
  <si>
    <t xml:space="preserve">      Муниципальная целевая программа "По обеспечению первичных мер пожарной безопасности на территории Городского округа Верхняя Тура на 2011-2013 годы"</t>
  </si>
  <si>
    <t xml:space="preserve">      Муниципальная целевая программа "Профилактика терроризма и экстремизма на территории Городского округа Верхняя Тура" на 2012-2013 годы "</t>
  </si>
  <si>
    <t xml:space="preserve">      Муниципальная целевая программа  "Развитие сети автомобильных дорог местного значения общего пользования в Городском округе Верхняя Тура на 2012-2015 годы "</t>
  </si>
  <si>
    <t xml:space="preserve">      Муниципальная целевая программа "Создание системы кадастра недвижимости на территории городского округа Верхняя Тура на 2012 год"</t>
  </si>
  <si>
    <t xml:space="preserve">      Муниципальная целевая программа "Программа поддержки и развития малого и среднего предпринимательства на территории Городского округа Верхняя Тура на 2012-2015 годы"</t>
  </si>
  <si>
    <t xml:space="preserve">      Мероприятия в области жилищного хозяйства</t>
  </si>
  <si>
    <t xml:space="preserve">      Муниципальная целевая программа "Проведение капитальных ремонтов в многоквартирных домах  в Городском округе Верхняя Тура на 2012-2013 годы"</t>
  </si>
  <si>
    <t xml:space="preserve">      Муниципальная целевая программа  "Газификация Городского округа Верхняя Тура на 2012-2015 годы"</t>
  </si>
  <si>
    <t xml:space="preserve">        Бюджетные инвестиции</t>
  </si>
  <si>
    <t xml:space="preserve">      Подпрограмма "Чистая вода" Городского округа Верхняя Тура на период до 2017 года" муниципальной целевой программы "Комплексное развитие коммунальной  инфраструктуры Городского округа Верхняя Тура на 2012-2017 годы" 
</t>
  </si>
  <si>
    <t xml:space="preserve">      Муниципальная целевая программа "Экология и природные ресурсы Городского округа  Верхняя Тура на 2012-2013 годы"</t>
  </si>
  <si>
    <t xml:space="preserve">      Муниципальная целевая программа "Комплексное благоустройство дворовых территорий в Городском округе Верхняя Тура на 2011-2015 годы"</t>
  </si>
  <si>
    <t xml:space="preserve">      Финансирование расходов, связанных с воспитанием и обучение мдетей-инвалидов дошкольного возраста,проживающих в Свердловской области, на дому, в образовательных организациях  дошкольного образования  
</t>
  </si>
  <si>
    <t xml:space="preserve">      Осуществление мероприятий по организации питания в муниципальных общеобразовательных учреждениях</t>
  </si>
  <si>
    <t xml:space="preserve">     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 финансирования расходов на учебники и учебные пособия, технические  средства обучения, расходные материалы и хозяйственные нужды (за исключением расходов на содержание зданий, коммунальных расходов и расходов, направляемых на модернизацию системы общего образования</t>
  </si>
  <si>
    <t xml:space="preserve">     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 том числе в домах детского творчества, школах искусств, детям-сиротам, детям, оставшимся без попечения родителей, и иным категориям  несовершеннолетних граждан, нуждающихся в социальной поддержке</t>
  </si>
  <si>
    <t xml:space="preserve">      Муниципальная целевая программа "Развитие физической культуры и спорта в Городском  округе Верхняя Тура" на 2011-2015 годы</t>
  </si>
  <si>
    <t xml:space="preserve">      Муниципальная целевая программа "Патриотическое воспитание граждан Городского округа Верхняя Тура" на 2011-2015 годы</t>
  </si>
  <si>
    <t xml:space="preserve">      Муниципальная целевая программа "Развитие образования Городского округа Верхняя Тура на 2011-2015 годы"</t>
  </si>
  <si>
    <t xml:space="preserve">      Муниципальная целевая программа "Молодежь Городского округа Верхняя Тура" на 2011-2015 годы</t>
  </si>
  <si>
    <t xml:space="preserve">      Муниципальная целевая программа "Развитие культуры и туризма в Городском округе Верхняя  Тура" на 2011-2015 годы</t>
  </si>
  <si>
    <t>Субсидии на выполнение мероприятий по благоустройству дворовых территорий в муниципальных образованиях в Свердловской области</t>
  </si>
  <si>
    <t>Субсидии на софинансирование долгосрочных муниципальных целевых программ, направленных на поддержку субъектов малого и среднего предпринимательства</t>
  </si>
  <si>
    <t xml:space="preserve">        Выполнение функций муниципальными учреждениями</t>
  </si>
  <si>
    <t>7950431</t>
  </si>
  <si>
    <t>Субсидии на осуществление мероприятий по постановке на учет бесхозяйных автомобильных дорог, находящихся на территориях муниципальных образований в Свердловской области, и оформлению права собственности на них</t>
  </si>
  <si>
    <t>Субсидии на развитие материально-технической базы муниципальных учреждений дополнительного образований детей - детско-юношеских спортивных школ и специализированных детско-юношеских спортивных школ олимпийского резерва</t>
  </si>
  <si>
    <t>Субсидии на софинансирование социальных выплат молодым семьям на приобретение (строительство) жилья</t>
  </si>
  <si>
    <t>Субвенции бюджетам субъектов Российской Федерации и муниципальных образований</t>
  </si>
  <si>
    <t xml:space="preserve">Прочие субвенции  </t>
  </si>
  <si>
    <t>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расходов)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</si>
  <si>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</si>
  <si>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</si>
  <si>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Субвенции  бюджетам  муниципальных образований  на ежемесячное денежное  вознаграждение  за классное руководство
</t>
  </si>
  <si>
    <t xml:space="preserve">Субвенции  бюджетам  городских  округов на ежемесячное денежное  вознаграждение  за классное руководство
</t>
  </si>
  <si>
    <t>007</t>
  </si>
  <si>
    <t xml:space="preserve">Субвенции бюджетам городских округов на составление  (изменение  и   дополнение) списков кандидатов в присяжные заседатели федеральных судов общей юрисдикции в Российской Федерации
</t>
  </si>
  <si>
    <t xml:space="preserve">Субвенции бюджетам  на составление  (изменение  и   дополнение) списков кандидатов в присяжные заседатели федеральных судов общей юрисдикции в Российской Федерации
</t>
  </si>
  <si>
    <t>015</t>
  </si>
  <si>
    <t>Субвенции бюджетам на осуществление  первичного воинского учета  на территориях, где отсутствуют военные комиссариаты</t>
  </si>
  <si>
    <t>Субвенции бюджетам городских округов  на осуществление первичного воинского учета на территориях, где отсутствуют военные комиссариаты</t>
  </si>
  <si>
    <t>Субвенции местным бюджетам на  выполнение передаваемых  полномочий субъектов Российской Федерации</t>
  </si>
  <si>
    <t>Субвенции бюджетам городских округов на  выполнение передаваемых  полномочий субъектов Российской Федерации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</si>
  <si>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</si>
  <si>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</si>
  <si>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Субвенция 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</si>
  <si>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по созданию административных комиссий</t>
  </si>
  <si>
    <t>Субвенции бюджетам  на оплату жилищно-коммунальных услуг отдельным категориям граждан</t>
  </si>
  <si>
    <t>Субвенции бюджетам городских округов  на оплату жилищно-коммунальных услуг отдельным категориям граждан</t>
  </si>
  <si>
    <t>Иные межбюджетные трансферты</t>
  </si>
  <si>
    <t>Прочие межбюджетные трансферты, передаваемые бюджетам городских округов</t>
  </si>
  <si>
    <t>Межбюджетные трансферты на финансирование расходов, связанных с воспитанием и обучением детей-инвалидов дошкольного возраста, проживающих в Свердловской области, на дому, в образовательных организациях дошкольного образования</t>
  </si>
  <si>
    <t>Межбюджетные трансферты на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 том числе в домах детского творчества, школах искусств,  детям-сиротам, детям, оставшимся без попечения родителей, и иным категориям несовершеннолетних граждан, нуждающихся в социальной поддержке</t>
  </si>
  <si>
    <t>Межбюджетные трансферты на обеспечение бесплатного проезда детей-сирот и детей, оставшихся без попечения родителей, обучающихся в муниципальных образовательных учреждениях, на городском, пригородном, в сельской мест-ности на внутрирайонном транспорте (кроме такси), а также бесплатного проезда один раз в год к месту жительства и обратно к месту учебы</t>
  </si>
  <si>
    <t>Федеральная служба по надзору в сфере природопользования</t>
  </si>
  <si>
    <t xml:space="preserve">  Общегосударственные вопросы</t>
  </si>
  <si>
    <t>0100</t>
  </si>
  <si>
    <t>0000000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</si>
  <si>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</si>
  <si>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</si>
  <si>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Глава муниципального образования</t>
  </si>
  <si>
    <t>0020300</t>
  </si>
  <si>
    <t xml:space="preserve">        Выполнение функций органами   местного самоуправления</t>
  </si>
  <si>
    <t>500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</si>
  <si>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</si>
  <si>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</si>
  <si>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Центральный аппарат</t>
  </si>
  <si>
    <t>0020400</t>
  </si>
  <si>
    <t xml:space="preserve">    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</si>
  <si>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0104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</si>
  <si>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</si>
  <si>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</si>
  <si>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Руководитель контрольно-счетной палаты муниципального образования</t>
  </si>
  <si>
    <t>0022500</t>
  </si>
  <si>
    <t xml:space="preserve">      Муниципальная целевая программа "Развитие муниципальной службы в городском округе Верхняя Тура на 2009-2013 годы"</t>
  </si>
  <si>
    <t>7950408</t>
  </si>
  <si>
    <t xml:space="preserve">        Мероприятия</t>
  </si>
  <si>
    <t xml:space="preserve">    Резервные фонды</t>
  </si>
  <si>
    <t>0111</t>
  </si>
  <si>
    <t xml:space="preserve">      Резервные фонды местных администраций</t>
  </si>
  <si>
    <t>0700500</t>
  </si>
  <si>
    <t xml:space="preserve">        Прочие расходы</t>
  </si>
  <si>
    <t>013</t>
  </si>
  <si>
    <t xml:space="preserve">    Другие общегосударственные вопросы</t>
  </si>
  <si>
    <t>0113</t>
  </si>
  <si>
    <t xml:space="preserve">      Составление (изменение и дополнение) списков  кандидатов в присяжные заседатели федеральных судов общей юрисдикции в РФ</t>
  </si>
  <si>
    <t>0014000</t>
  </si>
  <si>
    <t xml:space="preserve">      Оценка недвижимости, признание прав и регулирование отношений по государственной и  муниципальной  собственности</t>
  </si>
  <si>
    <t>0900200</t>
  </si>
  <si>
    <t xml:space="preserve">      Прочие выплаты по обязательствам государства</t>
  </si>
  <si>
    <t>0920305</t>
  </si>
  <si>
    <t xml:space="preserve">      Осуществление государственного полномочия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</si>
  <si>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 xml:space="preserve">      Муниципальная целевая программа  "Мероприятия по обеспечению сохранности документов, находящихся на хранении  в архивном  отделе администрации  Городского округа Верхняя Тура на 2010-2012гг."</t>
  </si>
  <si>
    <t>7950401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</si>
  <si>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</si>
  <si>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</si>
  <si>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</si>
  <si>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</si>
  <si>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 xml:space="preserve">      Осуществление первичного воинского учета на территориях, где отсутствуют военные комиссариаты</t>
  </si>
  <si>
    <t>0013600</t>
  </si>
  <si>
    <t xml:space="preserve">  Национальная безопасность и правоохранительная деятельность</t>
  </si>
  <si>
    <t>0300</t>
  </si>
  <si>
    <t xml:space="preserve">    Защита населения и территории  от последствий чрезвычайных ситуаций природного и техногенного  характера, гражданская оборона</t>
  </si>
  <si>
    <t>0309</t>
  </si>
  <si>
    <t xml:space="preserve">      Предупреждение и ликвидация последствий чрезвычайных ситуаций  и стихийных бедствий природного и техногенного характера</t>
  </si>
  <si>
    <t>2180100</t>
  </si>
  <si>
    <t xml:space="preserve">    Обеспечение пожарной безопасности</t>
  </si>
  <si>
    <t>0310</t>
  </si>
  <si>
    <t>7950402</t>
  </si>
  <si>
    <t xml:space="preserve">    Другие вопросы в области национальной безопасности и правоохранительной деятельности</t>
  </si>
  <si>
    <t>0314</t>
  </si>
  <si>
    <t xml:space="preserve">      Создание условий для деятельности добровольных формирований населения по охране общественного порядка</t>
  </si>
  <si>
    <t>2479800</t>
  </si>
  <si>
    <t xml:space="preserve">  Национальная экономика</t>
  </si>
  <si>
    <t>0400</t>
  </si>
  <si>
    <t xml:space="preserve">    Транспорт</t>
  </si>
  <si>
    <t>0408</t>
  </si>
  <si>
    <t xml:space="preserve">      Отдельные мероприятия в области автомобильного транспорта</t>
  </si>
  <si>
    <t>3030200</t>
  </si>
  <si>
    <t xml:space="preserve">        Субсидии юридическим лицам</t>
  </si>
  <si>
    <t>006</t>
  </si>
  <si>
    <t xml:space="preserve">    Дорожное хозяйство (дорожные фонды)</t>
  </si>
  <si>
    <t>0409</t>
  </si>
  <si>
    <t>7950404</t>
  </si>
  <si>
    <t>019</t>
  </si>
  <si>
    <t xml:space="preserve">    Связь и информатика</t>
  </si>
  <si>
    <t>0410</t>
  </si>
  <si>
    <t xml:space="preserve">      Муниципальная  целевая программа "Информатизация  Городского округа Верхняя Тура" на 2011-2015 годы</t>
  </si>
  <si>
    <t>7950420</t>
  </si>
  <si>
    <t xml:space="preserve">      Областная целевая программа "Информационное общество Свердловской области" на 2011-2015 годы</t>
  </si>
  <si>
    <t>8150000</t>
  </si>
  <si>
    <t xml:space="preserve">    Другие вопросы в области национальной экономики</t>
  </si>
  <si>
    <t>0412</t>
  </si>
  <si>
    <t xml:space="preserve">      Муниципальная целевая программа "Подготовка документов территориального планирования, градостроительного зонирования и документации по планировке территории Городского округа Верхняя Тура" на 2011-2015 годы</t>
  </si>
  <si>
    <t>7950405</t>
  </si>
  <si>
    <t>7950407</t>
  </si>
  <si>
    <t>7950430</t>
  </si>
  <si>
    <t xml:space="preserve">      Осуществление мероприятий по постановке на учет бесхозяйных автомобильных дорог, находящихся на территориях муниципальных образований в Свердловской области, и оформлению права собственности на них</t>
  </si>
  <si>
    <t>8030207</t>
  </si>
  <si>
    <t xml:space="preserve">      Подпрограмма "Подготовка  документов территориального планрования, градостроительного зонирвания и документации по планировке територии"</t>
  </si>
  <si>
    <t>8040600</t>
  </si>
  <si>
    <t xml:space="preserve">      Областная целевая программа «Развитие субъектов малого и среднего предпринимательства в Свердловской области» на 2011-2015 годы</t>
  </si>
  <si>
    <t>8060000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</si>
  <si>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</si>
  <si>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</si>
  <si>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</si>
  <si>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</si>
  <si>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Коммунальное хозяйство</t>
  </si>
  <si>
    <t>0502</t>
  </si>
  <si>
    <t>0029901</t>
  </si>
  <si>
    <t xml:space="preserve">    Благоустройство</t>
  </si>
  <si>
    <t>0503</t>
  </si>
  <si>
    <t>018</t>
  </si>
  <si>
    <t xml:space="preserve">      Уличное освещение</t>
  </si>
  <si>
    <t>6000100</t>
  </si>
  <si>
    <t>7950409</t>
  </si>
  <si>
    <t xml:space="preserve">      Областная целевая программа «Комплексное благоустройство дворовых территорий в муниципальных образованиях в Свердловской области – «Тысяча дворов» на 2011-2015 годы</t>
  </si>
  <si>
    <t>8220000</t>
  </si>
  <si>
    <t xml:space="preserve">    Другие вопросы в области жилищно-коммунального хозяйства</t>
  </si>
  <si>
    <t>0505</t>
  </si>
  <si>
    <t xml:space="preserve">  Охрана окружающей среды</t>
  </si>
  <si>
    <t>0600</t>
  </si>
  <si>
    <t xml:space="preserve">    Охрана объектов растительного и животного мира и среды их обитания</t>
  </si>
  <si>
    <t>0603</t>
  </si>
  <si>
    <t xml:space="preserve">      Организация мероприятий по охране окружающей среды и природопользованию</t>
  </si>
  <si>
    <t>8230001</t>
  </si>
  <si>
    <t xml:space="preserve">  Образование</t>
  </si>
  <si>
    <t>0700</t>
  </si>
  <si>
    <t xml:space="preserve">    Дошкольное образование</t>
  </si>
  <si>
    <t>0701</t>
  </si>
  <si>
    <t xml:space="preserve">      Детские дошкольные учреждения (местный  бюджет)</t>
  </si>
  <si>
    <t>4200400</t>
  </si>
  <si>
    <t xml:space="preserve">    Общее образование</t>
  </si>
  <si>
    <t>0702</t>
  </si>
  <si>
    <t xml:space="preserve">      Школы-детские сады, школы начальные, неполные средние и средние (местный бюджет)</t>
  </si>
  <si>
    <t>4210400</t>
  </si>
  <si>
    <t xml:space="preserve">      Учреждения по внешкольной  работе с детьми  (местный бюджет)</t>
  </si>
  <si>
    <t>4230400</t>
  </si>
  <si>
    <t xml:space="preserve">      Ежемесячное вознаграждение за классное руководство</t>
  </si>
  <si>
    <t>5200900</t>
  </si>
  <si>
    <t xml:space="preserve">      Областная целевая программа «Развитие образования в Свердловской области («Наша новая школа»)» на 2011-2015 годы</t>
  </si>
  <si>
    <t>8110000</t>
  </si>
  <si>
    <t xml:space="preserve">      Развитие материально-технической базы муниципальных учреждений дополнительного образования детей - детско-юношеских спортивных школ и специализированных детско-юношеских спортивных школ олимпийского резерва</t>
  </si>
  <si>
    <t>8130106</t>
  </si>
  <si>
    <t xml:space="preserve">      Приобретение оборудования для организаций, занимающихся патриотическим воспитанием граждан в Свердловской области, и мероприятия по патриотическому воспитанию в муниципальных образованиях в Свердловской области 
</t>
  </si>
  <si>
    <t>8210003</t>
  </si>
  <si>
    <t xml:space="preserve">    Молодежная политика и оздоровление детей</t>
  </si>
  <si>
    <t>0707</t>
  </si>
  <si>
    <t xml:space="preserve">      Организационно-воспитательная работа с молодежью ( местный бюджет)</t>
  </si>
  <si>
    <t>4310400</t>
  </si>
  <si>
    <t xml:space="preserve">      Оздоровление детей</t>
  </si>
  <si>
    <t>4320200</t>
  </si>
  <si>
    <t xml:space="preserve">      Оздоровление детей (местный бюджет)</t>
  </si>
  <si>
    <t>4320400</t>
  </si>
  <si>
    <t xml:space="preserve">      Областная целевая программа «Молодежь Свердловской области» на 2011-2015 годы</t>
  </si>
  <si>
    <t>8140000</t>
  </si>
  <si>
    <t xml:space="preserve">    Другие вопросы в области образования</t>
  </si>
  <si>
    <t>0709</t>
  </si>
  <si>
    <t xml:space="preserve">  Культура, кинематография</t>
  </si>
  <si>
    <t>0800</t>
  </si>
  <si>
    <t xml:space="preserve">    Культура</t>
  </si>
  <si>
    <t>0801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</si>
  <si>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</si>
  <si>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</si>
  <si>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</si>
  <si>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Налог на доходы физических лиц с доходов,  полученных физическими лицами в соответствии со статьей 228 Налогового Кодекса Российской Федерации </t>
  </si>
  <si>
    <r>
      <t xml:space="preserve">Налог на доходы физических лиц в виде фиксированных авансовых платежей с доходов, полученных физическими лицами, являющимися </t>
    </r>
    <r>
      <rPr>
        <i/>
        <sz val="10"/>
        <rFont val="Times New Roman"/>
        <family val="1"/>
      </rPr>
      <t>иностранными гражданами,</t>
    </r>
    <r>
      <rPr>
        <sz val="10"/>
        <rFont val="Times New Roman"/>
        <family val="1"/>
      </rPr>
      <t xml:space="preserve">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Налогового кодекса Российской </t>
    </r>
  </si>
  <si>
    <t>994</t>
  </si>
  <si>
    <t xml:space="preserve">Прочие доходы от оказания платных услуг (работ) получателями средств бюджетов городских округов </t>
  </si>
  <si>
    <t>0001</t>
  </si>
  <si>
    <t>Доходы от оказания платных услуг (работ) получателями средств бюджетов городских округов (в части  платы за содержание детей в казенных муниципальных дошкольных образовательных учреждениях)</t>
  </si>
  <si>
    <t>Доходы от оказания платных услуг (работ) получателями средств бюджетов городских округов (в части платы за содержание детей в школах-интернатах, от предоставления казенными образовательными учреждениями дополнительного образования детей дополнительных образовательных услуг)</t>
  </si>
  <si>
    <t>0002</t>
  </si>
  <si>
    <t xml:space="preserve">      Дворцы и дома культуры, другие учреждения культуры (местный бюджет)</t>
  </si>
  <si>
    <t>4400400</t>
  </si>
  <si>
    <t xml:space="preserve">      Библиотеки (местный бюджет)</t>
  </si>
  <si>
    <t>4420400</t>
  </si>
  <si>
    <t xml:space="preserve">        Составление (изменение и дополнение) списков  кандидатов в присяжные заседатели федеральных судов общей юрисдикции в РФ</t>
  </si>
  <si>
    <t xml:space="preserve">        Областная целевая программа "Информационное общество Свердловской области" на 2011-2015 годы</t>
  </si>
  <si>
    <t xml:space="preserve">        Осуществление мероприятий по постановке на учет бесхозяйных автомобильных дорог, находящихся на территориях муниципальных образований в Свердловской области, и оформлению права собственности на них</t>
  </si>
  <si>
    <t xml:space="preserve">        Подпрограмма "Подготовка  документов территориального планрования, градостроительного зонирвания и документации по планировке територии"</t>
  </si>
  <si>
    <t xml:space="preserve">        Областная целевая программа «Развитие субъектов малого и среднего предпринимательства в Свердловской области» на 2011-2015 годы</t>
  </si>
  <si>
    <t xml:space="preserve">      Охрана объектов растительного и животного мира и среды их обитания</t>
  </si>
  <si>
    <t xml:space="preserve">        Организация мероприятий по охране окружающей среды и природопользованию</t>
  </si>
  <si>
    <t xml:space="preserve">      Дорожное хозяйство (дорожные фонды)</t>
  </si>
  <si>
    <t xml:space="preserve">        Областная целевая программа «Комплексное благоустройство дворовых территорий в муниципальных образованиях в Свердловской области – «Тысяча дворов» на 2011-2015 годы</t>
  </si>
  <si>
    <t xml:space="preserve">        Областная целевая программа «Развитие образования в Свердловской области («Наша новая школа»)» на 2011-2015 годы</t>
  </si>
  <si>
    <t xml:space="preserve">        Развитие материально-технической базы муниципальных учреждений дополнительного образования детей - детско-юношеских спортивных школ и специализированных детско-юношеских спортивных школ олимпийского резерва</t>
  </si>
  <si>
    <t xml:space="preserve">        Приобретение оборудования для организаций, занимающихся патриотическим воспитанием граждан в Свердловской области, и мероприятия по патриотическому воспитанию в муниципальных образованиях в Свердловской области 
</t>
  </si>
  <si>
    <t xml:space="preserve">        Оздоровление детей</t>
  </si>
  <si>
    <t xml:space="preserve">        Областная целевая программа «Молодежь Свердловской области» на 2011-2015 годы</t>
  </si>
  <si>
    <t xml:space="preserve">        Дворцы и дома культуры, другие учреждения культуры (местный бюджет)</t>
  </si>
  <si>
    <t xml:space="preserve">        Муниципальная целевая программа "Программа поддержки и развития малого и среднего предпринимательства на территории Городского округа Верхняя Тура на 2012-2015 годы"</t>
  </si>
  <si>
    <t>5240200</t>
  </si>
  <si>
    <t>5250200</t>
  </si>
  <si>
    <t>5250300</t>
  </si>
  <si>
    <t xml:space="preserve">      Осуществление государственного полномочия Свердловской области по предоставлению гражданам субсидий на оплату  жилого помещения и коммунальных услуг</t>
  </si>
  <si>
    <t xml:space="preserve">        Осуществление государственного полномочия Свердловской области по предоставлению гражданам субсидий на оплату  жилого помещения и коммунальных услуг</t>
  </si>
  <si>
    <t>5250500</t>
  </si>
  <si>
    <t>5250600</t>
  </si>
  <si>
    <t>5250700</t>
  </si>
  <si>
    <t xml:space="preserve">      Осуществление государственного полномочия Свердловской области по созданию административных комиссий</t>
  </si>
  <si>
    <t xml:space="preserve">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 законом Свердловской области</t>
  </si>
  <si>
    <t>5260200</t>
  </si>
  <si>
    <t>5260300</t>
  </si>
  <si>
    <t>5260400</t>
  </si>
  <si>
    <t xml:space="preserve">    Другие вопросы в области культуры, кинематографии</t>
  </si>
  <si>
    <t>0804</t>
  </si>
  <si>
    <t xml:space="preserve">  Социальная политика</t>
  </si>
  <si>
    <t xml:space="preserve">    Пенсионное обеспечение</t>
  </si>
  <si>
    <t>1001</t>
  </si>
  <si>
    <t xml:space="preserve">      Доплаты к пенсиям  муниципальных служащих</t>
  </si>
  <si>
    <t>4910100</t>
  </si>
  <si>
    <t xml:space="preserve">        Социальные выплаты</t>
  </si>
  <si>
    <t>005</t>
  </si>
  <si>
    <t xml:space="preserve">    Социальное обеспечение населения</t>
  </si>
  <si>
    <t>1003</t>
  </si>
  <si>
    <t xml:space="preserve">      Оплата жилищно-коммунальных услуг отдельным категориям граждан</t>
  </si>
  <si>
    <t>5054600</t>
  </si>
  <si>
    <t xml:space="preserve">      Меры социальной поддержки граждан</t>
  </si>
  <si>
    <t>5140100</t>
  </si>
  <si>
    <t xml:space="preserve">      Осуществление государственного полномочия Свердловской области  по предоставлению отдельным категориям граждан  компенсаций расходов на оплату жилого помещения и коммунальных услуг</t>
  </si>
  <si>
    <t xml:space="preserve">      Муниципальная целевая программа  "Обеспечение жильем молодых семей на территории Городского округа Верхняя Тура на 2011-2015 годы"</t>
  </si>
  <si>
    <t>7950414</t>
  </si>
  <si>
    <t>8040500</t>
  </si>
  <si>
    <t xml:space="preserve">    Другие вопросы в области социальной политики</t>
  </si>
  <si>
    <t>1006</t>
  </si>
  <si>
    <t xml:space="preserve">      Меры социальной поддержки граждан за счет местного бюджета</t>
  </si>
  <si>
    <t>5140101</t>
  </si>
  <si>
    <t xml:space="preserve">  Физическая культура и спорт</t>
  </si>
  <si>
    <t>1100</t>
  </si>
  <si>
    <t xml:space="preserve">    Физическая культура</t>
  </si>
  <si>
    <t>1101</t>
  </si>
  <si>
    <t xml:space="preserve">  Средства массовой информации</t>
  </si>
  <si>
    <t>1200</t>
  </si>
  <si>
    <t xml:space="preserve">    Периодическая печать и издательства</t>
  </si>
  <si>
    <t>1202</t>
  </si>
  <si>
    <t xml:space="preserve">      Периодические издания, учрежденные органами законодательной и исполнительной власти</t>
  </si>
  <si>
    <t>4570000</t>
  </si>
  <si>
    <t xml:space="preserve">  Обслуживание государственного и муниципального долга</t>
  </si>
  <si>
    <t>1300</t>
  </si>
  <si>
    <t xml:space="preserve">    Обслуживание внутреннего  государственного  и муниципального долга</t>
  </si>
  <si>
    <t>1301</t>
  </si>
  <si>
    <t xml:space="preserve">      Процентные платежи по муниципальному долгу</t>
  </si>
  <si>
    <t>0650300</t>
  </si>
  <si>
    <t>Всего расходов:</t>
  </si>
  <si>
    <t>13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</si>
  <si>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</si>
  <si>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</si>
  <si>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  Глава муниципального образования</t>
  </si>
  <si>
    <t xml:space="preserve">          Выполнение функций органами   местного самоуправления</t>
  </si>
  <si>
    <t xml:space="preserve">      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</si>
  <si>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 xml:space="preserve">        Центральный аппарат</t>
  </si>
  <si>
    <t xml:space="preserve">      Резервные фонды</t>
  </si>
  <si>
    <t xml:space="preserve">        Резервные фонды местных администраций</t>
  </si>
  <si>
    <t xml:space="preserve">          Прочие расходы</t>
  </si>
  <si>
    <t xml:space="preserve">      Другие общегосударственные вопросы</t>
  </si>
  <si>
    <t xml:space="preserve">        Оценка недвижимости, признание прав и регулирование отношений по государственной и  муниципальной  собственности</t>
  </si>
  <si>
    <t xml:space="preserve">        Прочие выплаты по обязательствам государства</t>
  </si>
  <si>
    <t xml:space="preserve">        Осуществление государственного полномочия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</si>
  <si>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 xml:space="preserve">          Мероприятия</t>
  </si>
  <si>
    <t xml:space="preserve">        Муниципальная целевая программа  "Мероприятия по обеспечению сохранности документов, находящихся на хранении  в архивном  отделе администрации  Городского округа Верхняя Тура на 2010-2012гг."</t>
  </si>
  <si>
    <t xml:space="preserve">        Муниципальная целевая программа "Развитие муниципальной службы в городском округе Верхняя Тура на 2009-2013 годы"</t>
  </si>
  <si>
    <t xml:space="preserve">    Национальная оборона</t>
  </si>
  <si>
    <t xml:space="preserve">      Мобилизационная и вневойсковая подготовка</t>
  </si>
  <si>
    <t xml:space="preserve">        Осуществление первичного воинского учета на территориях, где отсутствуют военные комиссариаты</t>
  </si>
  <si>
    <t xml:space="preserve">    Национальная безопасность и правоохранительная деятельность</t>
  </si>
  <si>
    <t xml:space="preserve">      Защита населения и территории  от последствий чрезвычайных ситуаций природного и техногенного  характера, гражданская оборона</t>
  </si>
  <si>
    <t xml:space="preserve">        Предупреждение и ликвидация последствий чрезвычайных ситуаций  и стихийных бедствий природного и техногенного характера</t>
  </si>
  <si>
    <t xml:space="preserve">      Обеспечение пожарной безопасности</t>
  </si>
  <si>
    <t xml:space="preserve">      Другие вопросы в области национальной безопасности и правоохранительной деятельности</t>
  </si>
  <si>
    <t xml:space="preserve">        Создание условий для деятельности добровольных формирований населения по охране общественного порядка</t>
  </si>
  <si>
    <t xml:space="preserve">    Национальная экономика</t>
  </si>
  <si>
    <t xml:space="preserve">      Связь и информатика</t>
  </si>
  <si>
    <t>Безвозмездные поступления от других бюджетов бюджетной системы Российской Федерации &lt;1*&gt;</t>
  </si>
  <si>
    <t xml:space="preserve">        Муниципальная  целевая программа "Информатизация  Городского округа Верхняя Тура" на 2011-2015 годы</t>
  </si>
  <si>
    <t xml:space="preserve">      Другие вопросы в области национальной экономики</t>
  </si>
  <si>
    <t xml:space="preserve">        Муниципальная целевая программа "Подготовка документов территориального планирования, градостроительного зонирования и документации по планировке территории Городского округа Верхняя Тура" на 2011-2015 годы</t>
  </si>
  <si>
    <t xml:space="preserve">    Жилищно-коммунальное хозяйство</t>
  </si>
  <si>
    <t xml:space="preserve">      Жилищное хозяйство</t>
  </si>
  <si>
    <t xml:space="preserve">      Коммунальное хозяйство</t>
  </si>
  <si>
    <t xml:space="preserve">    Охрана окружающей среды</t>
  </si>
  <si>
    <t xml:space="preserve">    Социальная политика</t>
  </si>
  <si>
    <t xml:space="preserve">      Пенсионное обеспечение</t>
  </si>
  <si>
    <t xml:space="preserve">        Доплаты к пенсиям  муниципальных служащих</t>
  </si>
  <si>
    <t xml:space="preserve">          Социальные выплаты</t>
  </si>
  <si>
    <t xml:space="preserve">    Средства массовой информации</t>
  </si>
  <si>
    <t xml:space="preserve">      Периодическая печать и издательства</t>
  </si>
  <si>
    <t xml:space="preserve">        Периодические издания, учрежденные органами законодательной и исполнительной власти</t>
  </si>
  <si>
    <t xml:space="preserve">  Комитет по управлению  городским и жилищно-коммунальным хозяйством</t>
  </si>
  <si>
    <t xml:space="preserve">      Транспорт</t>
  </si>
  <si>
    <t xml:space="preserve">        Отдельные мероприятия в области автомобильного транспорта</t>
  </si>
  <si>
    <t xml:space="preserve">          Субсидии юридическим лицам</t>
  </si>
  <si>
    <t xml:space="preserve">      Благоустройство</t>
  </si>
  <si>
    <t xml:space="preserve">        Уличное освещение</t>
  </si>
  <si>
    <t xml:space="preserve">      Другие вопросы в области жилищно-коммунального хозяйства</t>
  </si>
  <si>
    <t xml:space="preserve">        Осуществление государственного полномочия Свердловской области  по предоставлению отдельным категориям граждан  компенсаций расходов на оплату жилого помещения и коммунальных услуг</t>
  </si>
  <si>
    <t xml:space="preserve">    Образование</t>
  </si>
  <si>
    <t xml:space="preserve">      Дошкольное образование</t>
  </si>
  <si>
    <t xml:space="preserve">      Социальное обеспечение населения</t>
  </si>
  <si>
    <t xml:space="preserve">        Оплата жилищно-коммунальных услуг отдельным категориям граждан</t>
  </si>
  <si>
    <t xml:space="preserve">        Меры социальной поддержки граждан</t>
  </si>
  <si>
    <t xml:space="preserve">  Отдел управления образованием</t>
  </si>
  <si>
    <t xml:space="preserve">        Детские дошкольные учреждения (местный  бюджет)</t>
  </si>
  <si>
    <t xml:space="preserve">      Общее образование</t>
  </si>
  <si>
    <t xml:space="preserve">        Школы-детские сады, школы начальные, неполные средние и средние (местный бюджет)</t>
  </si>
  <si>
    <t xml:space="preserve">        Учреждения по внешкольной  работе с детьми  (местный бюджет)</t>
  </si>
  <si>
    <t xml:space="preserve">        Ежемесячное вознаграждение за классное руководство</t>
  </si>
  <si>
    <t xml:space="preserve">      Молодежная политика и оздоровление детей</t>
  </si>
  <si>
    <t xml:space="preserve">        Оздоровление детей (местный бюджет)</t>
  </si>
  <si>
    <t xml:space="preserve">      Другие вопросы в области образования</t>
  </si>
  <si>
    <t xml:space="preserve">  Комитет по делам культуры и спорта</t>
  </si>
  <si>
    <t xml:space="preserve">        Организационно-воспитательная работа с молодежью ( местный бюджет)</t>
  </si>
  <si>
    <t xml:space="preserve">    Культура, кинематография</t>
  </si>
  <si>
    <t xml:space="preserve">      Культура</t>
  </si>
  <si>
    <t xml:space="preserve">        Библиотеки (местный бюджет)</t>
  </si>
  <si>
    <t xml:space="preserve">      Другие вопросы в области культуры, кинематографии</t>
  </si>
  <si>
    <t xml:space="preserve">        Муниципальная целевая программа  "Обеспечение жильем молодых семей на территории Городского округа Верхняя Тура на 2011-2015 годы"</t>
  </si>
  <si>
    <t xml:space="preserve">      Другие вопросы в области социальной политики</t>
  </si>
  <si>
    <t xml:space="preserve">        Меры социальной поддержки граждан за счет местного бюджета</t>
  </si>
  <si>
    <t xml:space="preserve">    Физическая культура и спорт</t>
  </si>
  <si>
    <t xml:space="preserve">      Физическая культура</t>
  </si>
  <si>
    <t xml:space="preserve">  Дума городского округа Верхняя Тура</t>
  </si>
  <si>
    <t>912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</si>
  <si>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</si>
  <si>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Контрольный орган Городского округа Верхняя Тура</t>
  </si>
  <si>
    <t>913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</si>
  <si>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</si>
  <si>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Руководитель контрольно-счетной палаты муниципального образования</t>
  </si>
  <si>
    <t xml:space="preserve">  финансовый  отдел администрации  Городского округа Верхняя Тура</t>
  </si>
  <si>
    <t xml:space="preserve">    Обслуживание государственного и муниципального долга</t>
  </si>
  <si>
    <t xml:space="preserve">      Обслуживание внутреннего  государственного  и муниципального долга</t>
  </si>
  <si>
    <t xml:space="preserve">        Процентные платежи по муниципальному долгу</t>
  </si>
  <si>
    <t>Но-мер стро-ки</t>
  </si>
  <si>
    <t>Код ведом-ства</t>
  </si>
  <si>
    <t>Код
раздела,
подраз-
дела</t>
  </si>
  <si>
    <t>Код целевой статьи</t>
  </si>
  <si>
    <t>Код вида рас-
хо-
дов</t>
  </si>
  <si>
    <t>Наименование главного распорядителя бюджетных средств, раздела, подраздела, целевой статьи или вида расходов</t>
  </si>
  <si>
    <t>Но-
мер стро-
ки</t>
  </si>
  <si>
    <t>Код
раз-
дела,
под-
раз-
дела</t>
  </si>
  <si>
    <t>Код
целе-
вой
статьи</t>
  </si>
  <si>
    <t>Код вида расхо-дов</t>
  </si>
  <si>
    <t>Наименование раздела, подраздела, целевой статьи или вида расходов</t>
  </si>
  <si>
    <t>Утверждено, 
руб.</t>
  </si>
  <si>
    <t xml:space="preserve">к решению Думы Городского округа Верхняя Тура </t>
  </si>
  <si>
    <t xml:space="preserve">      Целевая муниципальная программа "Предоставление однократно бесплатно земельных участков в собственность граждан для индивидуального жилищного строительства на территории Городского округа Верхняя Тура на 2011-2015 годы" 
</t>
  </si>
  <si>
    <t xml:space="preserve">      Подпрограмма "Обеспечение жильем молодых семей"</t>
  </si>
  <si>
    <t xml:space="preserve">        Целевая муниципальная программа "Предоставление однократно бесплатно земельных участков в собственность граждан для индивидуального жилищного строительства на территории Городского округа Верхняя Тура на 2011-2015 годы" 
</t>
  </si>
  <si>
    <t xml:space="preserve">                                          Приложение № 1</t>
  </si>
  <si>
    <t xml:space="preserve">к решению Думы Городского округа Верхняя Тура  </t>
  </si>
  <si>
    <t>адм</t>
  </si>
  <si>
    <t>гр.</t>
  </si>
  <si>
    <t>пгр</t>
  </si>
  <si>
    <t>ст</t>
  </si>
  <si>
    <t>пст</t>
  </si>
  <si>
    <t>эл</t>
  </si>
  <si>
    <t>прм</t>
  </si>
  <si>
    <t>КОСГУ</t>
  </si>
  <si>
    <t xml:space="preserve">Наименование     </t>
  </si>
  <si>
    <t>Согласовано</t>
  </si>
  <si>
    <t>Норматив отчислений  в местный бюджет</t>
  </si>
  <si>
    <t>Утверждено, рублей</t>
  </si>
  <si>
    <t>МФ СО (консолидированный бюджет), тыс. руб.</t>
  </si>
  <si>
    <t>000</t>
  </si>
  <si>
    <t>00</t>
  </si>
  <si>
    <t>0000</t>
  </si>
  <si>
    <t>НАЛОГОВЫЕ  И НЕНАЛОГОВЫЕ ДОХОДЫ</t>
  </si>
  <si>
    <t>01</t>
  </si>
  <si>
    <t>НАЛОГИ НА ПРИБЫЛЬ, ДОХОДЫ</t>
  </si>
  <si>
    <t>02</t>
  </si>
  <si>
    <t>110</t>
  </si>
  <si>
    <t>Налог на доходы физических лиц</t>
  </si>
  <si>
    <t>020</t>
  </si>
  <si>
    <t>021</t>
  </si>
  <si>
    <t>022</t>
  </si>
  <si>
    <t>05</t>
  </si>
  <si>
    <t>НАЛОГИ НА СОВОКУПНЫЙ ДОХОД</t>
  </si>
  <si>
    <t xml:space="preserve">Единый налог на вмененный доход для отдельных видов деятельности </t>
  </si>
  <si>
    <t>010</t>
  </si>
  <si>
    <t>03</t>
  </si>
  <si>
    <t>06</t>
  </si>
  <si>
    <t>НАЛОГИ НА ИМУЩЕСТВО</t>
  </si>
  <si>
    <t>04</t>
  </si>
  <si>
    <t>Налог на имущество физических лиц</t>
  </si>
  <si>
    <t>1</t>
  </si>
  <si>
    <t>Земельный налог</t>
  </si>
  <si>
    <t>012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</si>
  <si>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</si>
  <si>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</si>
  <si>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08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</si>
  <si>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</si>
  <si>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</si>
  <si>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182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</si>
  <si>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</si>
  <si>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2</t>
  </si>
  <si>
    <t>100%</t>
  </si>
  <si>
    <t>11</t>
  </si>
  <si>
    <t xml:space="preserve">ДОХОДЫ ОТ ИСПОЛЬЗОВАНИЯ ИМУЩЕСТВА, НАХОДЯЩЕГОСЯ В ГОСУДАРСТВЕННОЙ И МУНИЦИПАЛЬНОЙ СОБСТВЕННОСТИ </t>
  </si>
  <si>
    <t>120</t>
  </si>
  <si>
    <t>Доходы, получаемые в виде арендной или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</si>
  <si>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</si>
  <si>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80%</t>
  </si>
  <si>
    <t>901</t>
  </si>
  <si>
    <t>09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</si>
  <si>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</si>
  <si>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044</t>
  </si>
  <si>
    <t>0003</t>
  </si>
  <si>
    <t>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 муниципальной формы собственности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</si>
  <si>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0004</t>
  </si>
  <si>
    <t>Плата за пользование жилыми помещениями (плата за наём) муниципального жилищного фонда городских округов</t>
  </si>
  <si>
    <t>12</t>
  </si>
  <si>
    <t xml:space="preserve">ПЛАТЕЖИ ПРИ ПОЛЬЗОВАНИИ ПРИРОДНЫМИ РЕСУРСАМИ </t>
  </si>
  <si>
    <t>048</t>
  </si>
  <si>
    <t>14</t>
  </si>
  <si>
    <t>ДОХОДЫ ОТ ПРОДАЖИ МАТЕРИАЛЬНЫХ И НЕМАТЕРИАЛЬНЫХ АКТИВОВ</t>
  </si>
  <si>
    <t>430</t>
  </si>
  <si>
    <t>БЕЗВОЗМЕЗДНЫЕ ПОСТУПЛЕНИЯ</t>
  </si>
  <si>
    <t xml:space="preserve">БЕЗВОЗМЕЗДНЫЕ ПОСТУПЛЕНИЯ ОТ ДРУГИХ БЮДЖЕТОВ БЮДЖЕТНОЙ СИСТЕМЫ РОССИЙСКОЙ ФЕДЕРАЦИИ </t>
  </si>
  <si>
    <t>151</t>
  </si>
  <si>
    <t xml:space="preserve">Дотации бюджетам субъектов   Российской Федерации и муниципальных образований
</t>
  </si>
  <si>
    <t>919</t>
  </si>
  <si>
    <t>001</t>
  </si>
  <si>
    <t xml:space="preserve">Дотации бюджетам городских округов на выравнивание  бюджетной обеспеченности </t>
  </si>
  <si>
    <t>в том числе:</t>
  </si>
  <si>
    <t>Дотации из областного бюджета на выравнивание бюджетной обеспеченности поселений</t>
  </si>
  <si>
    <t>Дотации из областного бюджета на выравнивание бюджетной обеспеченности муниципальных районов (городских округов)</t>
  </si>
  <si>
    <t>ИТОГО ДОХОДОВ</t>
  </si>
  <si>
    <t>24</t>
  </si>
  <si>
    <t>№ п/п</t>
  </si>
  <si>
    <t xml:space="preserve">                                                                                                 к решению Думы Городского округа Верхняя Тура  </t>
  </si>
  <si>
    <t>Перечень главных администраторов</t>
  </si>
  <si>
    <t>Код бюджетной классификации РФ</t>
  </si>
  <si>
    <t>Наименование главного администратора  доходов местного бюджета</t>
  </si>
  <si>
    <t>главного администратора доходов</t>
  </si>
  <si>
    <t>доходов местного бюджета</t>
  </si>
  <si>
    <t>Министерство  по управлению государственным имуществом Свердловской области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</si>
  <si>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</si>
  <si>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 которые  не разграничена  и которые расположены в границах  городских округов</t>
  </si>
  <si>
    <t>1000</t>
  </si>
  <si>
    <t>Единый сельскохозяйственный налог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</si>
  <si>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</si>
  <si>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Государственная пошлина по делам, рассматриваемым в судах общей юрисдикции мировыми судьями (за исключением Верховного Суда Российской Федерации)</t>
  </si>
  <si>
    <t>050</t>
  </si>
  <si>
    <t>Земельный налог (по обязательствам, возникшим до 1 января 2006 года), мобилизуемый на территориях городских округов</t>
  </si>
  <si>
    <t xml:space="preserve">Администрация Городского округа Верхняя Тура </t>
  </si>
  <si>
    <t>07</t>
  </si>
  <si>
    <t>150</t>
  </si>
  <si>
    <t>Государственная пошлина  за выдачу разрешения на установку рекламной конструкции</t>
  </si>
  <si>
    <t>173</t>
  </si>
  <si>
    <t>Государственная пошлина за выдачу органом местного самоуправления городского округа специального разрешения на движение  по автомобильным логорам транспортных средств, осуществляющихперевозки опасных, тяжеловесных и (или) крупногабаритных грузов, зачисляемая в бюджеты городских округов</t>
  </si>
  <si>
    <t>024</t>
  </si>
  <si>
    <t>034</t>
  </si>
  <si>
    <t xml:space="preserve">        Субсидии муниципальным бюджетным учреждениям на возмещение нормативных затрат на содержание имущества</t>
  </si>
  <si>
    <t xml:space="preserve">        Субсидии муниципальным бюджетным учреждениям  на возмещение нормативных  затрат на оказание услуг  физическим и юридическим лицам</t>
  </si>
  <si>
    <t xml:space="preserve">          Субсидии муниципальным бюджетным учреждениям на возмещение нормативных затрат на содержание имущества</t>
  </si>
  <si>
    <t xml:space="preserve">          Субсидии муниципальным бюджетным учреждениям  на возмещение нормативных  затрат на оказание услуг  физическим и юридическим лицам</t>
  </si>
  <si>
    <t xml:space="preserve">          Выполнение функций муниципальными учреждениями</t>
  </si>
  <si>
    <t xml:space="preserve">       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среднего(полного) общего, а также дополнительного образования в муниципальных общеобразовательных учрежде</t>
  </si>
  <si>
    <t xml:space="preserve">        Обеспечение бесплатного проезда  детей-сирот и детей, оставшихся без попечения родителей, обучающихся  в муниципальных образовательных учреждениях, на городском, пригородном, в сельской местности  на внутрирайонном  транспорте (кроме такси), а так</t>
  </si>
  <si>
    <t xml:space="preserve">      Выполнение функций  муниципальными учреждениями</t>
  </si>
  <si>
    <t xml:space="preserve">      Подпрограмма "Развитие и модернизация объектов коммунальной инфраструктуры Городского округа Верхняя Тура на 2012-2015 годы" муниципальной целевой программы "Комплексное развитие коммунальной  инфраструктуры Городского округа Верхняя Тура на 2012-20</t>
  </si>
  <si>
    <t xml:space="preserve">  Муниципальная целевая программа  "Мероприятия по обеспечению сохранности документов, находящихся на хранении  в архивном  отделе администрации  Городского округа Верхняя Тура на 2010-2012гг."</t>
  </si>
  <si>
    <t xml:space="preserve">  Муниципальная целевая программа "По обеспечению первичных мер пожарной безопасности на территории Городского округа Верхняя Тура на 2011-2013 годы"</t>
  </si>
  <si>
    <t xml:space="preserve">  Муниципальная целевая программа  "Развитие сети автомобильных дорог местного значения общего пользования в Городском округе Верхняя Тура на 2012-2015 годы "</t>
  </si>
  <si>
    <t xml:space="preserve">  Муниципальная целевая программа "Подготовка документов территориального планирования, градостроительного зонирования и документации по планировке территории Городского округа Верхняя Тура" на 2011-2015 годы</t>
  </si>
  <si>
    <t xml:space="preserve">  Муниципальная целевая программа "Создание системы кадастра недвижимости на территории городского округа Верхняя Тура на 2012 год"</t>
  </si>
  <si>
    <t xml:space="preserve">  Муниципальная целевая программа "Программа поддержки и развития малого и среднего предпринимательства на территории Городского округа Верхняя Тура на 2012-2015 годы"</t>
  </si>
  <si>
    <t xml:space="preserve">  Муниципальная целевая программа "Развитие муниципальной службы в городском округе Верхняя Тура на 2009-2013 годы"</t>
  </si>
  <si>
    <t xml:space="preserve">  Муниципальная целевая программа "Экология и природные ресурсы Городского округа  Верхняя Тура на 2012-2013 годы"</t>
  </si>
  <si>
    <t xml:space="preserve">  Муниципальная целевая программа "Развитие культуры и туризма в Городском округе Верхняя  Тура" на 2011-2015 годы</t>
  </si>
  <si>
    <t xml:space="preserve">  Муниципальная целевая программа  "Обеспечение жильем молодых семей на территории Городского округа Верхняя Тура на 2011-2015 годы"</t>
  </si>
  <si>
    <t xml:space="preserve">  Муниципальная целевая программа "Развитие физической культуры и спорта в Городском  округе Верхняя Тура" на 2011-2015 годы</t>
  </si>
  <si>
    <t xml:space="preserve">  Муниципальная целевая программа  "Газификация Городского округа Верхняя Тура на 2012-2015 годы"</t>
  </si>
  <si>
    <t xml:space="preserve">  Муниципальная целевая программа "Молодежь Городского округа Верхняя Тура" на 2011-2015 годы</t>
  </si>
  <si>
    <t xml:space="preserve">  Муниципальная целевая программа "Патриотическое воспитание граждан Городского округа Верхняя Тура" на 2011-2015 годы</t>
  </si>
  <si>
    <t xml:space="preserve">  Муниципальная  целевая программа "Информатизация  Городского округа Верхняя Тура" на 2011-2015 годы</t>
  </si>
  <si>
    <t xml:space="preserve">  Муниципальная целевая программа "Развитие образования Городского округа Верхняя Тура на 2011-2015 годы"</t>
  </si>
  <si>
    <t xml:space="preserve">  Муниципальная целевая программа "Проведение капитальных ремонтов в многоквартирных домах  в Городском округе Верхняя Тура на 2012-2013 годы"</t>
  </si>
  <si>
    <t xml:space="preserve">  Муниципальная целевая программа "Комплексное благоустройство дворовых территорий в Городском округе Верхняя Тура на 2011-2015 годы"</t>
  </si>
  <si>
    <t xml:space="preserve">  Целевая муниципальная программа "Предоставление однократно бесплатно земельных участков в собственность граждан для индивидуального жилищного строительства на территории Городского округа Верхняя Тура на 2011-2015 годы" 
</t>
  </si>
  <si>
    <t xml:space="preserve">  Муниципальная целевая программа "Профилактика терроризма и экстремизма на территории Городского округа Верхняя Тура" на 2012-2013 годы "</t>
  </si>
  <si>
    <t xml:space="preserve">  Подпрограмма "Чистая вода" Городского округа Верхняя Тура на период до 2017 года" муниципальной целевой программы "Комплексное развитие коммунальной  инфраструктуры Городского округа Верхняя Тура на 2012-2017 годы" 
</t>
  </si>
  <si>
    <t xml:space="preserve">Сумма на 2012 год, рублей </t>
  </si>
  <si>
    <t>Наименование муниципальной целевой программы</t>
  </si>
  <si>
    <t xml:space="preserve">Объем бюджетных ассигнований на реализацию муниципальных целевых программ Городского округа Верхняя Тура на 2012 год </t>
  </si>
  <si>
    <t xml:space="preserve">  Подпрограмма "Оснащение муниципальных учреждений и многоквартирных домов приборами учета потребления энергетических ресурсов  Городского округа Верхняя Тура на 2012-2013 годы муниципальной целевой программы "Комплексное развитие коммунальной  инфраструктуры Городского округа Верхняя Тура на 2012-2017 годы" </t>
  </si>
  <si>
    <t xml:space="preserve">     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 финансирования расходов на оплату труда работников общеобразовательных учреждений</t>
  </si>
  <si>
    <t xml:space="preserve">     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 финансирования расходов, направляемых на модернизацию системы общего образования</t>
  </si>
  <si>
    <t>Нормативы зачисления доходов в местный бюджет на 2012 год,</t>
  </si>
  <si>
    <t xml:space="preserve">нормативы распределения по которым не установлены бюджетным </t>
  </si>
  <si>
    <t>законодательством Российской Федерации и Свердловской области</t>
  </si>
  <si>
    <t>Бюджетные инвестиции</t>
  </si>
  <si>
    <t xml:space="preserve">      Обеспечение бесплатного проезда  детей-сирот и детей, оставшихся без попечения родителей, обучающихся  в муниципальных образовательных учреждениях, на городском, пригородном, в сельской местности  на внутрирайонном  транспорте (кроме такси), а также бесплатного проезда  один раз в год к месту жительства и обратно к месту учебы</t>
  </si>
  <si>
    <t xml:space="preserve">       Подпрограмма "Оснащение муниципальных учреждений и многоквартирных домов приборами учета потребления энергетических ресурсов  Городского округа Верхняя Тура на 2012-2013 годы муниципальной целевой программы "Комплексное развитие коммунальной  инфраструктуры Городского округа Верхняя Тура на 2012-2017 годы" </t>
  </si>
  <si>
    <t xml:space="preserve">  Подпрограмма "Развитие и модернизация объектов коммунальной инфраструктуры Городского округа Верхняя Тура на 2012-2015 годы" муниципальной целевой программы "Комплексное развитие коммунальной  инфраструктуры Городского округа Верхняя Тура на 2012-2017 годы"</t>
  </si>
  <si>
    <t xml:space="preserve">        Подпрограмма "Развитие и модернизация объектов коммунальной инфраструктуры Городского округа Верхняя Тура на 2012-2015 годы" муниципальной целевой программы "Комплексное развитие коммунальной  инфраструктуры Городского округа Верхняя Тура на 2012-2017 годы"</t>
  </si>
  <si>
    <t xml:space="preserve">        Подпрограмма "Оснащение муниципальных учреждений и многоквартирных домов приборами учета потребления энергетических ресурсов  Городского округа Верхняя Тура на 2012-2013 годы муниципальной целевой программы "Комплексное развитие коммунальной  инфраструктуры Городского округа Верхняя Тура на 2012-2017 годы" </t>
  </si>
  <si>
    <t xml:space="preserve">       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 финансирования расходов на оплату труда работников общеобразовательных учреждений</t>
  </si>
  <si>
    <t xml:space="preserve">        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 финансирования расходов на учебники и учебные пособия, технические  средства обучения, расходные материалы и хозяйственные нужды (за исключением расходов на содержание зданий, коммунальных расходов и расходов, направляемых на модернизацию системы общего образования</t>
  </si>
  <si>
    <t xml:space="preserve">       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 финансирования расходов, направляемых на модернизацию системы общего образования</t>
  </si>
  <si>
    <t>Приложение № 9</t>
  </si>
  <si>
    <t>040</t>
  </si>
  <si>
    <t>130</t>
  </si>
  <si>
    <t>410</t>
  </si>
  <si>
    <t>030</t>
  </si>
  <si>
    <t>440</t>
  </si>
  <si>
    <t>140</t>
  </si>
  <si>
    <t>16</t>
  </si>
  <si>
    <t>90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</si>
  <si>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</si>
  <si>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 xml:space="preserve">Прочие поступления от денежных взысканий (штрафов) и иных сумм в возмещение учерба, зачисляемые в бюджеты городских  округов </t>
  </si>
  <si>
    <t>17</t>
  </si>
  <si>
    <t xml:space="preserve">Комитет по управлению городским  и жилищно-коммунальным хозяйством </t>
  </si>
  <si>
    <t>903</t>
  </si>
  <si>
    <t>Отдел управления образованием</t>
  </si>
  <si>
    <t>906</t>
  </si>
  <si>
    <t>908</t>
  </si>
  <si>
    <t xml:space="preserve">Комитет по делам культуры и спорта </t>
  </si>
  <si>
    <t>Денежные взыскания (штрафы) за нарушение бюджетного законодательства (в части  бюджетов городских округов)</t>
  </si>
  <si>
    <t>32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</si>
  <si>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</si>
  <si>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180</t>
  </si>
  <si>
    <t>доходов бюджета Городского округа Верхняя Тура  на 2012 год</t>
  </si>
  <si>
    <t xml:space="preserve">                                                                                                 Приложение № 3</t>
  </si>
  <si>
    <t>710</t>
  </si>
  <si>
    <t>Получение кредитов от других бюджетов бюджетной системы Российской Федерации  бюджетом городского округа в валюте Российской Федерации</t>
  </si>
  <si>
    <t>810</t>
  </si>
  <si>
    <t>Погашение  бюджетом городского округа кредитов от других бюджетов бюджетной системы Российской Федерации в валюте Российской Федерации</t>
  </si>
  <si>
    <t>источников финансирования  дефицита бюджета Городского округа Верхняя Тура  на 2012 год</t>
  </si>
  <si>
    <t>финансовый отдел администрации Городского округа Верхняя Тура</t>
  </si>
  <si>
    <t>Управление Федеральной  налоговой службы по Свердловской области</t>
  </si>
  <si>
    <t xml:space="preserve">Безвозмездные поступления &lt;1*&gt; </t>
  </si>
  <si>
    <t>&lt;1*&gt;  Примечание. В части доходов, зачисляемых в бюджет Городского округа Верхняя Тура.</t>
  </si>
  <si>
    <t>Прочие неналоговые доходы бюджетов городских округов</t>
  </si>
  <si>
    <t>Невыясненные поступления, зачисляемые в бюджеты городских округов</t>
  </si>
  <si>
    <t>Наименование показателя</t>
  </si>
  <si>
    <t xml:space="preserve">к решению Думы </t>
  </si>
  <si>
    <t xml:space="preserve">Городского округа Верхняя Тура </t>
  </si>
  <si>
    <t xml:space="preserve">Программа муниципальных заимствований </t>
  </si>
  <si>
    <t>бюджета Городского округа Верхняя Тура на 2012 год</t>
  </si>
  <si>
    <t>Код  по БК</t>
  </si>
  <si>
    <t xml:space="preserve"> Сумма, рублей 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</si>
  <si>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</si>
  <si>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</si>
  <si>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1 232 846,00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</si>
  <si>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</si>
  <si>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-1 232 846,00</t>
  </si>
  <si>
    <t>90101030000000000000</t>
  </si>
  <si>
    <t>90101030000040000710</t>
  </si>
  <si>
    <t>90101030000040000810</t>
  </si>
  <si>
    <t>90101030000000000700</t>
  </si>
  <si>
    <t>90101030000000000800</t>
  </si>
  <si>
    <t xml:space="preserve">              В целях снижения  задолженности  по ранее полученным бюджетным кредитам принять программу муниципальных  заимствований.</t>
  </si>
  <si>
    <t>999</t>
  </si>
  <si>
    <t>Прочие субвенции бюджетам городских округов</t>
  </si>
  <si>
    <t>Прочие субсидии</t>
  </si>
  <si>
    <t>Субсидии бюджетам субъектов Российской Федерации и муниципальных образований (межбюджетные субсидии)</t>
  </si>
  <si>
    <t xml:space="preserve">                               Свод доходов бюджета  Городского округа Верхняя Тура на 2012год                             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</si>
  <si>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</si>
  <si>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Прочие субсидии бюджетам городских округов</t>
  </si>
  <si>
    <t>Прочие доходы от компенсации затрат бюджетов городских округов</t>
  </si>
  <si>
    <r>
      <t xml:space="preserve">Доходы  от продажи квартир, находящихся в собственности </t>
    </r>
    <r>
      <rPr>
        <b/>
        <sz val="10"/>
        <rFont val="Times New Roman CYR"/>
        <family val="0"/>
      </rPr>
      <t>городских округов</t>
    </r>
  </si>
  <si>
    <t>Плата за выбросы загрязняющих веществ в атмосферный воздух стационарными объектами</t>
  </si>
  <si>
    <t>ДОХОДЫ ОТ ОКАЗАНИЯ ПЛАТНЫХ УСЛУГ (РАБОТ) И КОМПЕНСАЦИИ ЗАТРАТ ГОСУДАРСТВА</t>
  </si>
  <si>
    <r>
      <t xml:space="preserve">Доходы от реализации иного имущества, находящегося в собственности </t>
    </r>
    <r>
      <rPr>
        <b/>
        <sz val="14"/>
        <rFont val="Times New Roman CYR"/>
        <family val="1"/>
      </rPr>
      <t>городских округов</t>
    </r>
    <r>
      <rPr>
        <sz val="14"/>
        <rFont val="Times New Roman CYR"/>
        <family val="1"/>
      </rPr>
      <t xml:space="preserve">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  </r>
  </si>
  <si>
    <t>043</t>
  </si>
  <si>
    <r>
      <t xml:space="preserve">Доходы от реализации объектов </t>
    </r>
    <r>
      <rPr>
        <b/>
        <sz val="14"/>
        <rFont val="Times New Roman CYR"/>
        <family val="1"/>
      </rPr>
      <t>нежилого</t>
    </r>
    <r>
      <rPr>
        <sz val="14"/>
        <rFont val="Times New Roman CYR"/>
        <family val="1"/>
      </rPr>
      <t xml:space="preserve"> фонда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 </t>
    </r>
  </si>
  <si>
    <t>Доходы от продажи земельных участков, государственная собственность на которые не разграничена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</si>
  <si>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</si>
  <si>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</si>
  <si>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</si>
  <si>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Плата за иные виды негативного воздействия на окружающую среду</t>
  </si>
  <si>
    <t>060</t>
  </si>
  <si>
    <t>Плата за неиспользование попутного нефтяного газа</t>
  </si>
  <si>
    <r>
  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</t>
    </r>
    <r>
      <rPr>
        <b/>
        <sz val="10"/>
        <rFont val="Times New Roman CYR"/>
        <family val="1"/>
      </rPr>
      <t xml:space="preserve">городских округов </t>
    </r>
    <r>
      <rPr>
        <sz val="10"/>
        <rFont val="Times New Roman CYR"/>
        <family val="1"/>
      </rPr>
      <t xml:space="preserve">(за исключением земельных участков муниципальных бюджетных и автономных учреждений) </t>
    </r>
  </si>
  <si>
    <r>
      <t xml:space="preserve">Доходы от сдачи в аренду имущества, находящегося в оперативном управлении органов управления </t>
    </r>
    <r>
      <rPr>
        <b/>
        <sz val="10"/>
        <rFont val="Times New Roman CYR"/>
        <family val="1"/>
      </rPr>
      <t>городских округов</t>
    </r>
    <r>
      <rPr>
        <sz val="10"/>
        <rFont val="Times New Roman CYR"/>
        <family val="1"/>
      </rPr>
      <t xml:space="preserve"> и созданных ими учреждений (за исключением имущества муниципальных бюджетных и автономных учреждений)</t>
    </r>
  </si>
  <si>
    <r>
      <t xml:space="preserve">Прочие поступления от использования имущества, находящегося в собственности </t>
    </r>
    <r>
      <rPr>
        <b/>
        <sz val="10"/>
        <rFont val="Times New Roman CYR"/>
        <family val="1"/>
      </rPr>
      <t>городских округов</t>
    </r>
    <r>
      <rPr>
        <sz val="10"/>
        <rFont val="Times New Roman CYR"/>
        <family val="1"/>
      </rPr>
      <t xml:space="preserve">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  </r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</si>
  <si>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</si>
  <si>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Доходы от реализации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материальных запасов по указанному имуществу</t>
  </si>
  <si>
    <t>052</t>
  </si>
  <si>
    <r>
  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</t>
    </r>
    <r>
      <rPr>
        <b/>
        <sz val="10"/>
        <rFont val="Times New Roman CYR"/>
        <family val="0"/>
      </rPr>
      <t>городских округов</t>
    </r>
    <r>
      <rPr>
        <sz val="10"/>
        <rFont val="Times New Roman CYR"/>
        <family val="0"/>
      </rPr>
      <t>)</t>
    </r>
  </si>
  <si>
    <t>Субсидии на выравнивание  обеспеченности муниципальных районов (городских округов) по реализации ими отдельных расходных обязательств  по вопросам местсного значения</t>
  </si>
  <si>
    <t>от 21.12.2011 г. №  92</t>
  </si>
  <si>
    <t>от 21.12.2011г. №  92</t>
  </si>
  <si>
    <t>от 21.12.2011г. № 92</t>
  </si>
  <si>
    <t>от  21.12.2011г. №  92</t>
  </si>
  <si>
    <t xml:space="preserve">                                                                                                 от 21.12.2011г. № 92</t>
  </si>
  <si>
    <t xml:space="preserve">                                                                                                  от 21.12.2011г. № 92</t>
  </si>
  <si>
    <t>Субсидии на осуществление мероприятий по организации питания в муниципальных общеобразовательных учреждениях</t>
  </si>
  <si>
    <t>Субсидии на организацию мероприятий по охране окружающей среды и природопользованию</t>
  </si>
  <si>
    <t>051</t>
  </si>
  <si>
    <t>Субсидии бюджетам на реализацию федеральных целевых программ</t>
  </si>
  <si>
    <t>Свод расходов  бюджета Городского округа Верхняя Тура  по разделам, подразделам, целевым статьям и видам расходов бюджетной классификации   Российской Федерации на 2012 год</t>
  </si>
  <si>
    <t>Городского округа Верхняя Тура на 2012 год</t>
  </si>
  <si>
    <t xml:space="preserve">Ведомственная структура расходов </t>
  </si>
  <si>
    <t xml:space="preserve">Городского округа Верхняя Тура  </t>
  </si>
  <si>
    <t>Свод источников финансирования дефицита</t>
  </si>
  <si>
    <t>Источники финансирования дефицита бюджетов - всего</t>
  </si>
  <si>
    <t>000 90  00  00  00  00  0000  000</t>
  </si>
  <si>
    <t>ИСТОЧНИКИ ВНУТРЕННЕГО ФИНАНСИРОВАНИЯ ДЕФИЦИТОВ  БЮДЖЕТОВ</t>
  </si>
  <si>
    <t>000 01 00  00  00  00  0000  000</t>
  </si>
  <si>
    <t>000 01  03  00  00  00  0000  000</t>
  </si>
  <si>
    <t>000 01  03  00  00  00  0000  700</t>
  </si>
  <si>
    <t>919  01  03  00  00  04  0000  710</t>
  </si>
  <si>
    <t>000  01  03  00  00  00  0000  800</t>
  </si>
  <si>
    <t>919  01  03  00  00  04  0000  810</t>
  </si>
  <si>
    <t>Изменение остатков средств на счетах по учету  средств бюджета</t>
  </si>
  <si>
    <t>000 01  05  00  00  00  0000  000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</si>
  <si>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</si>
  <si>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</si>
  <si>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</si>
  <si>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000 01  05  02  00  00  0000  500</t>
  </si>
  <si>
    <t>Увеличение прочих остатков денежных средств  бюджетов</t>
  </si>
  <si>
    <t>000 01  05  02  01  00  0000  510</t>
  </si>
  <si>
    <t>Увеличение прочих остатков денежных средств  бюджетов городских округов</t>
  </si>
  <si>
    <t>919 01  05  02  01  04  0000  510</t>
  </si>
  <si>
    <t>Уменьшение остатков средств бюджетов</t>
  </si>
  <si>
    <t>000 01  05  00  00  00  0000  600</t>
  </si>
  <si>
    <t>Уменьшение прочих остатков средств бюджетов</t>
  </si>
  <si>
    <t>000 01  05  02  00  00  0000  600</t>
  </si>
  <si>
    <t>Уменьшение прочих остатков денежных средств  бюджетов</t>
  </si>
  <si>
    <t>000 01  05  02  01  00  0000  610</t>
  </si>
  <si>
    <t>Уменьшение прочих остатков денежных средств  бюджетов городских округов</t>
  </si>
  <si>
    <t>919 01  05  02  01  04  0000  610</t>
  </si>
  <si>
    <t>Приложение № 7</t>
  </si>
  <si>
    <t>Программа 
муниципальных заимствований
Городского округа Верхняя Тура
на 2012 год</t>
  </si>
  <si>
    <t xml:space="preserve"> Городского округа Верхняя Тура на 2012 год</t>
  </si>
  <si>
    <t>Субсидии бюджетам городских округов на реализацию федеральных целевых программ</t>
  </si>
  <si>
    <t>Субсидии на приобретение и (или) замену автобусов для подвоза обучающихся в муниципальные общеобразовательные учреждения в муниципальных образованиях в Свердловской области и на капитальный ремонт, приведение в соответствие с требованиями санитарного и пожарного законодательства зданий, сооружений и помещений образовательных учреждений в муниципальных образованиях в Свердловской области</t>
  </si>
  <si>
    <t>Субсидии на организацию отдыха детей в каникулярное время</t>
  </si>
  <si>
    <t>Субсидии на подготовку документов территориального планирования, градостроительного зонирования и документации по планировке территорий</t>
  </si>
  <si>
    <t>Субсидии на проведение мероприятий по информатизации муниципальных образований</t>
  </si>
  <si>
    <t>Субсидии на организацию и осуществление мероприятий по работе с молодежью</t>
  </si>
  <si>
    <t>Субсидии на приобретение оборудования для организаций, занимающихся патриотическим воспитанием граждан в Свердловской области, и на мероприятия по патриотическому воспитанию в муниципальных образованиях в Свердловской области</t>
  </si>
  <si>
    <t xml:space="preserve"> № п/п</t>
  </si>
  <si>
    <t>Наименование доходов</t>
  </si>
  <si>
    <t>Норматив зачисления в местный бюджет, в процентах</t>
  </si>
  <si>
    <t>Приложение № 2</t>
  </si>
  <si>
    <t>к решению Думы Городского округа Верхняя Тура</t>
  </si>
  <si>
    <t xml:space="preserve">Доходы от оказания платных услуг и компенсации затрат государства </t>
  </si>
  <si>
    <t xml:space="preserve">Налог на рекламу, мобилизуемый на территориях городских округов 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</si>
  <si>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мобилизуемых на территориях городских округов </t>
  </si>
  <si>
    <t xml:space="preserve">Невыясненные поступления, зачисляемые в бюджеты городских округов </t>
  </si>
  <si>
    <t xml:space="preserve">Прочие налоги и сборы (по отмененным  местным налогам и сборам) </t>
  </si>
  <si>
    <t xml:space="preserve">Прочие неналоговые доходы бюджетов городских округов </t>
  </si>
  <si>
    <t>Безвозмездные поступления от нерезидентов</t>
  </si>
  <si>
    <t xml:space="preserve">Безвозмездные поступления от других бюджетов бюджетной системы Российской Федерации </t>
  </si>
  <si>
    <t xml:space="preserve">Безвозмездные поступления от государственных (муниципальных) организаций </t>
  </si>
  <si>
    <t xml:space="preserve">Прочие безвозмездные поступления </t>
  </si>
  <si>
    <t xml:space="preserve">Перечисления для осуществления возврата (зачета) излишне уплаченных или излишне взысканных сумм налогов, сборов и  иных  платежей, а также  сумм процентов  за несвоевременное  осуществление такого возврата и процентов за излишне  взысканные суммы </t>
  </si>
  <si>
    <t xml:space="preserve">Доходы бюджетов бюджетной системы  Российской Федерации от возврата остатков  субсидий, субвенций и иных межбюджетных трансфертов, имеющих целевое  назначение, прошлых лет </t>
  </si>
  <si>
    <t xml:space="preserve">Возврат остатков субсидий, субвенций и иных межбюджетных трансфертов, имеющих целевое значение, прошлых лет, из бюджетов городских округов </t>
  </si>
  <si>
    <t xml:space="preserve">                                                                                                 Приложение № 4</t>
  </si>
  <si>
    <t>Приложение № 8</t>
  </si>
  <si>
    <t>Приложение №6</t>
  </si>
  <si>
    <t xml:space="preserve">  Администрация   городского округа Верхняя Тура</t>
  </si>
  <si>
    <t>0105</t>
  </si>
  <si>
    <t xml:space="preserve">      Судебная система</t>
  </si>
  <si>
    <t xml:space="preserve">        Осуществление государственного полномочия Свердловской области по созданию административных комиссий</t>
  </si>
  <si>
    <t xml:space="preserve">        Муниципальная целевая программа "По обеспечению первичных мер пожарной безопасности на территории Городского округа Верхняя Тура на 2011-2013 годы"</t>
  </si>
  <si>
    <t xml:space="preserve">        Муниципальная целевая программа "Профилактика терроризма и экстремизма на территории Городского округа Верхняя Тура" на 2012-2013 годы "</t>
  </si>
  <si>
    <t xml:space="preserve">        Муниципальная целевая программа  "Развитие сети автомобильных дорог местного значения общего пользования в Городском округе Верхняя Тура на 2012-2015 годы "</t>
  </si>
  <si>
    <t>7950406</t>
  </si>
  <si>
    <t xml:space="preserve">        Муниципальная целевая программа "Создание системы кадастра недвижимости на территории городского округа Верхняя Тура на 2012 год"</t>
  </si>
  <si>
    <t>3500300</t>
  </si>
  <si>
    <t xml:space="preserve">        Мероприятия в области жилищного хозяйства</t>
  </si>
  <si>
    <t>7950428</t>
  </si>
  <si>
    <t xml:space="preserve">        Муниципальная целевая программа "Проведение капитальных ремонтов в многоквартирных домах  в Городском округе Верхняя Тура на 2012-2013 годы"</t>
  </si>
  <si>
    <t>7950441</t>
  </si>
  <si>
    <t xml:space="preserve">        Муниципальная целевая программа "Экология и природные ресурсы Городского округа  Верхняя Тура на 2012-2013 годы"</t>
  </si>
  <si>
    <t>7950417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</si>
</sst>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р_."/>
    <numFmt numFmtId="173" formatCode="_(* #,##0_);_(* \(#,##0\);_(* &quot;-&quot;??_);_(@_)"/>
    <numFmt numFmtId="174" formatCode="_(* #,##0.0_);_(* \(#,##0.0\);_(* &quot;-&quot;??_);_(@_)"/>
    <numFmt numFmtId="175" formatCode="#,##0.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  <numFmt numFmtId="181" formatCode="[$-FC19]d\ mmmm\ yyyy\ &quot;г.&quot;"/>
    <numFmt numFmtId="182" formatCode="#,##0_р_."/>
    <numFmt numFmtId="183" formatCode="_-* #,##0.0_р_._-;\-* #,##0.0_р_._-;_-* &quot;-&quot;?_р_._-;_-@_-"/>
  </numFmts>
  <fonts count="57">
    <font>
      <sz val="10"/>
      <name val="Arial"/>
      <family val="0"/>
    </font>
    <font>
      <sz val="14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b/>
      <sz val="10"/>
      <name val="Times New Roman CYR"/>
      <family val="0"/>
    </font>
    <font>
      <b/>
      <sz val="10"/>
      <name val="Arial"/>
      <family val="2"/>
    </font>
    <font>
      <sz val="10"/>
      <name val="Arial Cyr"/>
      <family val="0"/>
    </font>
    <font>
      <sz val="8"/>
      <name val="Arial"/>
      <family val="2"/>
    </font>
    <font>
      <sz val="12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4"/>
      <name val="Times New Roman"/>
      <family val="1"/>
    </font>
    <font>
      <i/>
      <sz val="10"/>
      <name val="Times New Roman"/>
      <family val="1"/>
    </font>
    <font>
      <sz val="14"/>
      <name val="Times New Roman CYR"/>
      <family val="0"/>
    </font>
    <font>
      <b/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6" fillId="0" borderId="14" xfId="0" applyFont="1" applyFill="1" applyBorder="1" applyAlignment="1" quotePrefix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49" fontId="6" fillId="0" borderId="14" xfId="0" applyNumberFormat="1" applyFont="1" applyFill="1" applyBorder="1" applyAlignment="1" quotePrefix="1">
      <alignment horizontal="left" vertical="center"/>
    </xf>
    <xf numFmtId="0" fontId="6" fillId="0" borderId="14" xfId="0" applyFont="1" applyFill="1" applyBorder="1" applyAlignment="1">
      <alignment vertical="center"/>
    </xf>
    <xf numFmtId="1" fontId="6" fillId="0" borderId="14" xfId="0" applyNumberFormat="1" applyFont="1" applyFill="1" applyBorder="1" applyAlignment="1">
      <alignment horizontal="right" vertical="center"/>
    </xf>
    <xf numFmtId="171" fontId="6" fillId="0" borderId="14" xfId="65" applyFont="1" applyFill="1" applyBorder="1" applyAlignment="1">
      <alignment horizontal="right" vertical="center"/>
    </xf>
    <xf numFmtId="1" fontId="1" fillId="0" borderId="0" xfId="0" applyNumberFormat="1" applyFont="1" applyFill="1" applyAlignment="1">
      <alignment/>
    </xf>
    <xf numFmtId="49" fontId="6" fillId="0" borderId="14" xfId="0" applyNumberFormat="1" applyFont="1" applyFill="1" applyBorder="1" applyAlignment="1">
      <alignment horizontal="left" vertical="center"/>
    </xf>
    <xf numFmtId="49" fontId="1" fillId="0" borderId="14" xfId="0" applyNumberFormat="1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1" fontId="1" fillId="0" borderId="14" xfId="0" applyNumberFormat="1" applyFont="1" applyFill="1" applyBorder="1" applyAlignment="1">
      <alignment horizontal="right" vertical="center"/>
    </xf>
    <xf numFmtId="171" fontId="1" fillId="0" borderId="14" xfId="65" applyFont="1" applyFill="1" applyBorder="1" applyAlignment="1">
      <alignment horizontal="right" vertical="center"/>
    </xf>
    <xf numFmtId="0" fontId="1" fillId="0" borderId="14" xfId="0" applyFont="1" applyFill="1" applyBorder="1" applyAlignment="1" quotePrefix="1">
      <alignment horizontal="left" vertical="center"/>
    </xf>
    <xf numFmtId="0" fontId="1" fillId="0" borderId="14" xfId="0" applyNumberFormat="1" applyFont="1" applyFill="1" applyBorder="1" applyAlignment="1">
      <alignment vertical="center" wrapText="1"/>
    </xf>
    <xf numFmtId="9" fontId="1" fillId="0" borderId="14" xfId="0" applyNumberFormat="1" applyFont="1" applyFill="1" applyBorder="1" applyAlignment="1">
      <alignment horizontal="center" vertical="center"/>
    </xf>
    <xf numFmtId="171" fontId="1" fillId="0" borderId="14" xfId="65" applyFont="1" applyFill="1" applyBorder="1" applyAlignment="1">
      <alignment vertical="center"/>
    </xf>
    <xf numFmtId="49" fontId="6" fillId="0" borderId="14" xfId="0" applyNumberFormat="1" applyFont="1" applyFill="1" applyBorder="1" applyAlignment="1">
      <alignment vertical="center"/>
    </xf>
    <xf numFmtId="49" fontId="1" fillId="0" borderId="14" xfId="0" applyNumberFormat="1" applyFont="1" applyFill="1" applyBorder="1" applyAlignment="1">
      <alignment horizontal="left" vertical="center" wrapText="1"/>
    </xf>
    <xf numFmtId="1" fontId="1" fillId="0" borderId="14" xfId="0" applyNumberFormat="1" applyFont="1" applyFill="1" applyBorder="1" applyAlignment="1">
      <alignment horizontal="left" vertical="center"/>
    </xf>
    <xf numFmtId="1" fontId="1" fillId="0" borderId="14" xfId="0" applyNumberFormat="1" applyFont="1" applyFill="1" applyBorder="1" applyAlignment="1" quotePrefix="1">
      <alignment horizontal="left" vertical="center"/>
    </xf>
    <xf numFmtId="49" fontId="6" fillId="0" borderId="14" xfId="0" applyNumberFormat="1" applyFont="1" applyFill="1" applyBorder="1" applyAlignment="1">
      <alignment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/>
    </xf>
    <xf numFmtId="49" fontId="1" fillId="0" borderId="14" xfId="0" applyNumberFormat="1" applyFont="1" applyFill="1" applyBorder="1" applyAlignment="1">
      <alignment vertical="center" wrapText="1"/>
    </xf>
    <xf numFmtId="49" fontId="1" fillId="0" borderId="14" xfId="0" applyNumberFormat="1" applyFont="1" applyFill="1" applyBorder="1" applyAlignment="1">
      <alignment horizontal="center" vertical="center"/>
    </xf>
    <xf numFmtId="171" fontId="1" fillId="0" borderId="14" xfId="65" applyNumberFormat="1" applyFont="1" applyFill="1" applyBorder="1" applyAlignment="1">
      <alignment horizontal="right" vertical="center"/>
    </xf>
    <xf numFmtId="49" fontId="1" fillId="0" borderId="0" xfId="0" applyNumberFormat="1" applyFont="1" applyFill="1" applyAlignment="1">
      <alignment/>
    </xf>
    <xf numFmtId="172" fontId="1" fillId="0" borderId="14" xfId="65" applyNumberFormat="1" applyFont="1" applyFill="1" applyBorder="1" applyAlignment="1">
      <alignment horizontal="right" vertical="center"/>
    </xf>
    <xf numFmtId="0" fontId="6" fillId="0" borderId="14" xfId="0" applyNumberFormat="1" applyFont="1" applyFill="1" applyBorder="1" applyAlignment="1">
      <alignment vertical="center" wrapText="1"/>
    </xf>
    <xf numFmtId="49" fontId="1" fillId="0" borderId="14" xfId="0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171" fontId="6" fillId="0" borderId="14" xfId="65" applyFont="1" applyFill="1" applyBorder="1" applyAlignment="1">
      <alignment vertical="center"/>
    </xf>
    <xf numFmtId="0" fontId="6" fillId="0" borderId="0" xfId="0" applyFont="1" applyFill="1" applyAlignment="1">
      <alignment/>
    </xf>
    <xf numFmtId="43" fontId="6" fillId="0" borderId="0" xfId="0" applyNumberFormat="1" applyFont="1" applyFill="1" applyAlignment="1">
      <alignment/>
    </xf>
    <xf numFmtId="0" fontId="6" fillId="0" borderId="14" xfId="0" applyFont="1" applyFill="1" applyBorder="1" applyAlignment="1">
      <alignment vertical="justify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1" fontId="6" fillId="0" borderId="0" xfId="65" applyNumberFormat="1" applyFont="1" applyFill="1" applyBorder="1" applyAlignment="1">
      <alignment vertical="center"/>
    </xf>
    <xf numFmtId="171" fontId="6" fillId="0" borderId="0" xfId="65" applyFont="1" applyFill="1" applyBorder="1" applyAlignment="1">
      <alignment vertical="center"/>
    </xf>
    <xf numFmtId="0" fontId="1" fillId="0" borderId="14" xfId="0" applyNumberFormat="1" applyFont="1" applyFill="1" applyBorder="1" applyAlignment="1">
      <alignment vertical="justify" wrapText="1"/>
    </xf>
    <xf numFmtId="0" fontId="1" fillId="0" borderId="14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14" xfId="0" applyNumberFormat="1" applyFont="1" applyFill="1" applyBorder="1" applyAlignment="1">
      <alignment horizontal="left" vertical="center" wrapText="1"/>
    </xf>
    <xf numFmtId="9" fontId="1" fillId="0" borderId="14" xfId="62" applyFont="1" applyFill="1" applyBorder="1" applyAlignment="1">
      <alignment vertical="center"/>
    </xf>
    <xf numFmtId="49" fontId="1" fillId="0" borderId="0" xfId="0" applyNumberFormat="1" applyFont="1" applyFill="1" applyAlignment="1">
      <alignment horizontal="left"/>
    </xf>
    <xf numFmtId="0" fontId="1" fillId="0" borderId="14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43" fontId="1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14" xfId="0" applyFont="1" applyFill="1" applyBorder="1" applyAlignment="1">
      <alignment horizontal="center" wrapText="1"/>
    </xf>
    <xf numFmtId="49" fontId="9" fillId="0" borderId="14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/>
    </xf>
    <xf numFmtId="49" fontId="9" fillId="0" borderId="14" xfId="0" applyNumberFormat="1" applyFont="1" applyFill="1" applyBorder="1" applyAlignment="1">
      <alignment wrapText="1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49" fontId="7" fillId="0" borderId="14" xfId="0" applyNumberFormat="1" applyFont="1" applyFill="1" applyBorder="1" applyAlignment="1">
      <alignment/>
    </xf>
    <xf numFmtId="0" fontId="7" fillId="0" borderId="14" xfId="0" applyFont="1" applyFill="1" applyBorder="1" applyAlignment="1">
      <alignment wrapText="1"/>
    </xf>
    <xf numFmtId="0" fontId="10" fillId="0" borderId="14" xfId="0" applyNumberFormat="1" applyFont="1" applyFill="1" applyBorder="1" applyAlignment="1">
      <alignment wrapText="1"/>
    </xf>
    <xf numFmtId="0" fontId="9" fillId="0" borderId="14" xfId="0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0" fontId="9" fillId="0" borderId="14" xfId="0" applyFont="1" applyFill="1" applyBorder="1" applyAlignment="1">
      <alignment wrapText="1"/>
    </xf>
    <xf numFmtId="0" fontId="7" fillId="0" borderId="14" xfId="0" applyFont="1" applyFill="1" applyBorder="1" applyAlignment="1">
      <alignment horizontal="left"/>
    </xf>
    <xf numFmtId="0" fontId="7" fillId="0" borderId="14" xfId="0" applyFont="1" applyFill="1" applyBorder="1" applyAlignment="1" quotePrefix="1">
      <alignment horizontal="left"/>
    </xf>
    <xf numFmtId="49" fontId="7" fillId="0" borderId="14" xfId="0" applyNumberFormat="1" applyFont="1" applyFill="1" applyBorder="1" applyAlignment="1">
      <alignment horizontal="left"/>
    </xf>
    <xf numFmtId="49" fontId="7" fillId="0" borderId="14" xfId="0" applyNumberFormat="1" applyFont="1" applyFill="1" applyBorder="1" applyAlignment="1" quotePrefix="1">
      <alignment horizontal="left"/>
    </xf>
    <xf numFmtId="49" fontId="7" fillId="0" borderId="14" xfId="0" applyNumberFormat="1" applyFont="1" applyFill="1" applyBorder="1" applyAlignment="1">
      <alignment horizontal="left" wrapText="1"/>
    </xf>
    <xf numFmtId="49" fontId="7" fillId="0" borderId="14" xfId="0" applyNumberFormat="1" applyFont="1" applyFill="1" applyBorder="1" applyAlignment="1">
      <alignment vertical="justify" wrapText="1"/>
    </xf>
    <xf numFmtId="49" fontId="0" fillId="0" borderId="0" xfId="0" applyNumberFormat="1" applyFill="1" applyAlignment="1">
      <alignment/>
    </xf>
    <xf numFmtId="49" fontId="0" fillId="0" borderId="0" xfId="0" applyNumberFormat="1" applyAlignment="1">
      <alignment/>
    </xf>
    <xf numFmtId="0" fontId="7" fillId="0" borderId="14" xfId="0" applyFont="1" applyFill="1" applyBorder="1" applyAlignment="1">
      <alignment horizontal="left" wrapText="1"/>
    </xf>
    <xf numFmtId="0" fontId="7" fillId="0" borderId="14" xfId="0" applyNumberFormat="1" applyFont="1" applyFill="1" applyBorder="1" applyAlignment="1">
      <alignment wrapText="1"/>
    </xf>
    <xf numFmtId="0" fontId="0" fillId="33" borderId="0" xfId="0" applyFill="1" applyAlignment="1">
      <alignment/>
    </xf>
    <xf numFmtId="0" fontId="7" fillId="0" borderId="14" xfId="0" applyNumberFormat="1" applyFont="1" applyFill="1" applyBorder="1" applyAlignment="1">
      <alignment vertical="top" wrapText="1"/>
    </xf>
    <xf numFmtId="0" fontId="7" fillId="0" borderId="14" xfId="0" applyFont="1" applyFill="1" applyBorder="1" applyAlignment="1">
      <alignment horizontal="left" vertical="top" wrapText="1"/>
    </xf>
    <xf numFmtId="0" fontId="9" fillId="0" borderId="14" xfId="0" applyNumberFormat="1" applyFont="1" applyFill="1" applyBorder="1" applyAlignment="1">
      <alignment wrapText="1"/>
    </xf>
    <xf numFmtId="0" fontId="9" fillId="33" borderId="0" xfId="0" applyFont="1" applyFill="1" applyAlignment="1">
      <alignment/>
    </xf>
    <xf numFmtId="0" fontId="9" fillId="0" borderId="14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7" fillId="0" borderId="14" xfId="0" applyFont="1" applyBorder="1" applyAlignment="1">
      <alignment horizontal="left"/>
    </xf>
    <xf numFmtId="49" fontId="7" fillId="0" borderId="14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Fill="1" applyAlignment="1">
      <alignment wrapText="1"/>
    </xf>
    <xf numFmtId="0" fontId="7" fillId="0" borderId="0" xfId="0" applyFont="1" applyAlignment="1">
      <alignment/>
    </xf>
    <xf numFmtId="0" fontId="9" fillId="0" borderId="0" xfId="0" applyFont="1" applyFill="1" applyAlignment="1">
      <alignment wrapText="1"/>
    </xf>
    <xf numFmtId="0" fontId="9" fillId="0" borderId="0" xfId="0" applyFont="1" applyAlignment="1">
      <alignment wrapText="1"/>
    </xf>
    <xf numFmtId="0" fontId="7" fillId="0" borderId="14" xfId="0" applyFont="1" applyBorder="1" applyAlignment="1">
      <alignment wrapText="1"/>
    </xf>
    <xf numFmtId="49" fontId="10" fillId="0" borderId="14" xfId="0" applyNumberFormat="1" applyFont="1" applyFill="1" applyBorder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171" fontId="7" fillId="0" borderId="0" xfId="65" applyFont="1" applyAlignment="1">
      <alignment/>
    </xf>
    <xf numFmtId="0" fontId="16" fillId="0" borderId="14" xfId="0" applyFont="1" applyBorder="1" applyAlignment="1">
      <alignment horizontal="center" wrapText="1"/>
    </xf>
    <xf numFmtId="49" fontId="7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right"/>
    </xf>
    <xf numFmtId="0" fontId="9" fillId="0" borderId="14" xfId="0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2" fontId="7" fillId="0" borderId="12" xfId="0" applyNumberFormat="1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1" fillId="0" borderId="14" xfId="0" applyFont="1" applyFill="1" applyBorder="1" applyAlignment="1">
      <alignment vertical="center" wrapText="1"/>
    </xf>
    <xf numFmtId="174" fontId="1" fillId="0" borderId="10" xfId="0" applyNumberFormat="1" applyFont="1" applyFill="1" applyBorder="1" applyAlignment="1">
      <alignment horizontal="center"/>
    </xf>
    <xf numFmtId="174" fontId="1" fillId="0" borderId="12" xfId="0" applyNumberFormat="1" applyFont="1" applyFill="1" applyBorder="1" applyAlignment="1">
      <alignment horizontal="center" wrapText="1"/>
    </xf>
    <xf numFmtId="174" fontId="6" fillId="0" borderId="14" xfId="65" applyNumberFormat="1" applyFont="1" applyFill="1" applyBorder="1" applyAlignment="1">
      <alignment horizontal="right" vertical="center"/>
    </xf>
    <xf numFmtId="174" fontId="6" fillId="0" borderId="14" xfId="0" applyNumberFormat="1" applyFont="1" applyFill="1" applyBorder="1" applyAlignment="1">
      <alignment horizontal="right" vertical="center"/>
    </xf>
    <xf numFmtId="174" fontId="1" fillId="0" borderId="14" xfId="0" applyNumberFormat="1" applyFont="1" applyFill="1" applyBorder="1" applyAlignment="1">
      <alignment horizontal="right" vertical="center"/>
    </xf>
    <xf numFmtId="174" fontId="6" fillId="0" borderId="14" xfId="65" applyNumberFormat="1" applyFont="1" applyFill="1" applyBorder="1" applyAlignment="1">
      <alignment vertical="center"/>
    </xf>
    <xf numFmtId="174" fontId="1" fillId="0" borderId="14" xfId="65" applyNumberFormat="1" applyFont="1" applyFill="1" applyBorder="1" applyAlignment="1">
      <alignment vertical="center"/>
    </xf>
    <xf numFmtId="174" fontId="1" fillId="0" borderId="14" xfId="0" applyNumberFormat="1" applyFont="1" applyFill="1" applyBorder="1" applyAlignment="1">
      <alignment vertical="center"/>
    </xf>
    <xf numFmtId="174" fontId="1" fillId="0" borderId="0" xfId="0" applyNumberFormat="1" applyFont="1" applyFill="1" applyAlignment="1">
      <alignment/>
    </xf>
    <xf numFmtId="171" fontId="6" fillId="0" borderId="14" xfId="65" applyNumberFormat="1" applyFont="1" applyFill="1" applyBorder="1" applyAlignment="1">
      <alignment vertical="center"/>
    </xf>
    <xf numFmtId="171" fontId="1" fillId="0" borderId="14" xfId="0" applyNumberFormat="1" applyFont="1" applyFill="1" applyBorder="1" applyAlignment="1">
      <alignment vertical="center"/>
    </xf>
    <xf numFmtId="0" fontId="1" fillId="0" borderId="14" xfId="0" applyNumberFormat="1" applyFont="1" applyBorder="1" applyAlignment="1">
      <alignment horizontal="left" vertical="top" wrapText="1"/>
    </xf>
    <xf numFmtId="0" fontId="17" fillId="0" borderId="14" xfId="55" applyFont="1" applyFill="1" applyBorder="1" applyAlignment="1">
      <alignment horizontal="center" vertical="top" wrapText="1"/>
      <protection/>
    </xf>
    <xf numFmtId="49" fontId="17" fillId="0" borderId="14" xfId="55" applyNumberFormat="1" applyFont="1" applyFill="1" applyBorder="1" applyAlignment="1" applyProtection="1">
      <alignment horizontal="center" vertical="center" wrapText="1"/>
      <protection locked="0"/>
    </xf>
    <xf numFmtId="0" fontId="17" fillId="0" borderId="14" xfId="55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16" fillId="0" borderId="14" xfId="0" applyFont="1" applyFill="1" applyBorder="1" applyAlignment="1">
      <alignment horizontal="center" wrapText="1"/>
    </xf>
    <xf numFmtId="49" fontId="7" fillId="0" borderId="14" xfId="0" applyNumberFormat="1" applyFont="1" applyFill="1" applyBorder="1" applyAlignment="1">
      <alignment horizontal="center"/>
    </xf>
    <xf numFmtId="4" fontId="7" fillId="0" borderId="14" xfId="0" applyNumberFormat="1" applyFont="1" applyFill="1" applyBorder="1" applyAlignment="1">
      <alignment horizontal="right"/>
    </xf>
    <xf numFmtId="171" fontId="7" fillId="0" borderId="14" xfId="0" applyNumberFormat="1" applyFont="1" applyFill="1" applyBorder="1" applyAlignment="1">
      <alignment horizontal="right"/>
    </xf>
    <xf numFmtId="171" fontId="7" fillId="0" borderId="14" xfId="65" applyFont="1" applyBorder="1" applyAlignment="1">
      <alignment horizontal="right"/>
    </xf>
    <xf numFmtId="9" fontId="6" fillId="0" borderId="14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 quotePrefix="1">
      <alignment horizontal="left" vertical="center"/>
    </xf>
    <xf numFmtId="0" fontId="15" fillId="0" borderId="0" xfId="0" applyFont="1" applyAlignment="1">
      <alignment wrapText="1"/>
    </xf>
    <xf numFmtId="9" fontId="1" fillId="0" borderId="14" xfId="62" applyFont="1" applyFill="1" applyBorder="1" applyAlignment="1">
      <alignment horizontal="center" vertical="center"/>
    </xf>
    <xf numFmtId="9" fontId="6" fillId="0" borderId="14" xfId="62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14" xfId="0" applyFont="1" applyBorder="1" applyAlignment="1">
      <alignment wrapText="1"/>
    </xf>
    <xf numFmtId="0" fontId="15" fillId="0" borderId="14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49" fontId="7" fillId="0" borderId="14" xfId="54" applyNumberFormat="1" applyFont="1" applyFill="1" applyBorder="1" applyAlignment="1">
      <alignment horizontal="center" vertical="center" wrapText="1"/>
      <protection/>
    </xf>
    <xf numFmtId="0" fontId="7" fillId="0" borderId="14" xfId="54" applyFont="1" applyFill="1" applyBorder="1" applyAlignment="1" quotePrefix="1">
      <alignment horizontal="center" vertical="center" wrapText="1"/>
      <protection/>
    </xf>
    <xf numFmtId="0" fontId="7" fillId="0" borderId="14" xfId="54" applyNumberFormat="1" applyFont="1" applyFill="1" applyBorder="1" applyAlignment="1" quotePrefix="1">
      <alignment horizontal="center" vertical="center" wrapText="1"/>
      <protection/>
    </xf>
    <xf numFmtId="0" fontId="7" fillId="0" borderId="14" xfId="54" applyFont="1" applyFill="1" applyBorder="1" applyAlignment="1">
      <alignment horizontal="center" vertical="center" wrapText="1"/>
      <protection/>
    </xf>
    <xf numFmtId="0" fontId="9" fillId="34" borderId="14" xfId="0" applyFont="1" applyFill="1" applyBorder="1" applyAlignment="1">
      <alignment horizontal="center" vertical="top" wrapText="1"/>
    </xf>
    <xf numFmtId="4" fontId="9" fillId="0" borderId="14" xfId="0" applyNumberFormat="1" applyFont="1" applyFill="1" applyBorder="1" applyAlignment="1">
      <alignment horizontal="right" vertical="top" shrinkToFit="1"/>
    </xf>
    <xf numFmtId="0" fontId="7" fillId="34" borderId="14" xfId="0" applyFont="1" applyFill="1" applyBorder="1" applyAlignment="1">
      <alignment horizontal="center" vertical="top" wrapText="1"/>
    </xf>
    <xf numFmtId="0" fontId="9" fillId="34" borderId="16" xfId="0" applyFont="1" applyFill="1" applyBorder="1" applyAlignment="1">
      <alignment horizontal="right"/>
    </xf>
    <xf numFmtId="0" fontId="9" fillId="0" borderId="14" xfId="0" applyFont="1" applyFill="1" applyBorder="1" applyAlignment="1">
      <alignment horizontal="right"/>
    </xf>
    <xf numFmtId="49" fontId="7" fillId="34" borderId="14" xfId="53" applyNumberFormat="1" applyFont="1" applyFill="1" applyBorder="1" applyAlignment="1">
      <alignment horizontal="center" vertical="top" shrinkToFit="1"/>
      <protection/>
    </xf>
    <xf numFmtId="0" fontId="9" fillId="34" borderId="14" xfId="53" applyFont="1" applyFill="1" applyBorder="1" applyAlignment="1">
      <alignment vertical="top" wrapText="1"/>
      <protection/>
    </xf>
    <xf numFmtId="0" fontId="7" fillId="34" borderId="14" xfId="53" applyFont="1" applyFill="1" applyBorder="1" applyAlignment="1">
      <alignment vertical="top" wrapText="1"/>
      <protection/>
    </xf>
    <xf numFmtId="4" fontId="7" fillId="0" borderId="14" xfId="53" applyNumberFormat="1" applyFont="1" applyFill="1" applyBorder="1" applyAlignment="1">
      <alignment horizontal="right" vertical="top" shrinkToFit="1"/>
      <protection/>
    </xf>
    <xf numFmtId="49" fontId="9" fillId="34" borderId="14" xfId="53" applyNumberFormat="1" applyFont="1" applyFill="1" applyBorder="1" applyAlignment="1">
      <alignment horizontal="center" vertical="top" shrinkToFit="1"/>
      <protection/>
    </xf>
    <xf numFmtId="4" fontId="9" fillId="0" borderId="14" xfId="53" applyNumberFormat="1" applyFont="1" applyFill="1" applyBorder="1" applyAlignment="1">
      <alignment horizontal="right" vertical="top" shrinkToFit="1"/>
      <protection/>
    </xf>
    <xf numFmtId="49" fontId="7" fillId="34" borderId="14" xfId="57" applyNumberFormat="1" applyFont="1" applyFill="1" applyBorder="1" applyAlignment="1">
      <alignment horizontal="center" vertical="top" shrinkToFit="1"/>
      <protection/>
    </xf>
    <xf numFmtId="0" fontId="9" fillId="34" borderId="14" xfId="57" applyFont="1" applyFill="1" applyBorder="1" applyAlignment="1">
      <alignment vertical="top" wrapText="1"/>
      <protection/>
    </xf>
    <xf numFmtId="0" fontId="7" fillId="34" borderId="14" xfId="57" applyFont="1" applyFill="1" applyBorder="1" applyAlignment="1">
      <alignment vertical="top" wrapText="1"/>
      <protection/>
    </xf>
    <xf numFmtId="4" fontId="7" fillId="0" borderId="14" xfId="57" applyNumberFormat="1" applyFont="1" applyFill="1" applyBorder="1" applyAlignment="1">
      <alignment horizontal="right" vertical="top" shrinkToFit="1"/>
      <protection/>
    </xf>
    <xf numFmtId="49" fontId="9" fillId="34" borderId="14" xfId="57" applyNumberFormat="1" applyFont="1" applyFill="1" applyBorder="1" applyAlignment="1">
      <alignment horizontal="center" vertical="top" shrinkToFit="1"/>
      <protection/>
    </xf>
    <xf numFmtId="4" fontId="9" fillId="0" borderId="14" xfId="57" applyNumberFormat="1" applyFont="1" applyFill="1" applyBorder="1" applyAlignment="1">
      <alignment horizontal="right" vertical="top" shrinkToFit="1"/>
      <protection/>
    </xf>
    <xf numFmtId="0" fontId="7" fillId="34" borderId="14" xfId="56" applyFont="1" applyFill="1" applyBorder="1" applyAlignment="1">
      <alignment vertical="top" wrapText="1"/>
      <protection/>
    </xf>
    <xf numFmtId="0" fontId="7" fillId="0" borderId="14" xfId="56" applyFont="1" applyFill="1" applyBorder="1" applyAlignment="1">
      <alignment horizontal="center" vertical="center" wrapText="1"/>
      <protection/>
    </xf>
    <xf numFmtId="49" fontId="7" fillId="0" borderId="14" xfId="56" applyNumberFormat="1" applyFont="1" applyFill="1" applyBorder="1" applyAlignment="1">
      <alignment horizontal="center" vertical="top" shrinkToFit="1"/>
      <protection/>
    </xf>
    <xf numFmtId="0" fontId="7" fillId="0" borderId="0" xfId="56" applyFont="1" applyFill="1">
      <alignment/>
      <protection/>
    </xf>
    <xf numFmtId="0" fontId="7" fillId="0" borderId="14" xfId="56" applyFont="1" applyFill="1" applyBorder="1" applyAlignment="1">
      <alignment vertical="top" wrapText="1"/>
      <protection/>
    </xf>
    <xf numFmtId="4" fontId="7" fillId="0" borderId="14" xfId="56" applyNumberFormat="1" applyFont="1" applyFill="1" applyBorder="1" applyAlignment="1">
      <alignment horizontal="right" vertical="top" shrinkToFit="1"/>
      <protection/>
    </xf>
    <xf numFmtId="0" fontId="8" fillId="0" borderId="18" xfId="0" applyFont="1" applyBorder="1" applyAlignment="1">
      <alignment horizontal="center"/>
    </xf>
    <xf numFmtId="0" fontId="1" fillId="0" borderId="14" xfId="0" applyFont="1" applyBorder="1" applyAlignment="1">
      <alignment wrapText="1"/>
    </xf>
    <xf numFmtId="0" fontId="7" fillId="0" borderId="14" xfId="0" applyFont="1" applyBorder="1" applyAlignment="1">
      <alignment horizontal="justify" vertical="top" wrapText="1"/>
    </xf>
    <xf numFmtId="0" fontId="21" fillId="0" borderId="14" xfId="0" applyNumberFormat="1" applyFont="1" applyFill="1" applyBorder="1" applyAlignment="1">
      <alignment wrapText="1"/>
    </xf>
    <xf numFmtId="0" fontId="21" fillId="0" borderId="14" xfId="0" applyNumberFormat="1" applyFont="1" applyFill="1" applyBorder="1" applyAlignment="1">
      <alignment wrapText="1"/>
    </xf>
    <xf numFmtId="49" fontId="10" fillId="0" borderId="14" xfId="0" applyNumberFormat="1" applyFont="1" applyFill="1" applyBorder="1" applyAlignment="1">
      <alignment wrapText="1"/>
    </xf>
    <xf numFmtId="0" fontId="10" fillId="0" borderId="14" xfId="0" applyNumberFormat="1" applyFont="1" applyFill="1" applyBorder="1" applyAlignment="1">
      <alignment wrapText="1"/>
    </xf>
    <xf numFmtId="0" fontId="1" fillId="0" borderId="14" xfId="0" applyFont="1" applyBorder="1" applyAlignment="1">
      <alignment horizontal="justify" vertical="top" wrapText="1"/>
    </xf>
    <xf numFmtId="0" fontId="22" fillId="0" borderId="14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Fill="1" applyAlignment="1">
      <alignment horizontal="center"/>
    </xf>
    <xf numFmtId="49" fontId="1" fillId="0" borderId="16" xfId="0" applyNumberFormat="1" applyFont="1" applyFill="1" applyBorder="1" applyAlignment="1">
      <alignment vertical="center"/>
    </xf>
    <xf numFmtId="49" fontId="1" fillId="0" borderId="15" xfId="0" applyNumberFormat="1" applyFont="1" applyFill="1" applyBorder="1" applyAlignment="1">
      <alignment vertical="center"/>
    </xf>
    <xf numFmtId="49" fontId="1" fillId="0" borderId="17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4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wrapText="1"/>
    </xf>
    <xf numFmtId="0" fontId="15" fillId="0" borderId="14" xfId="0" applyFont="1" applyBorder="1" applyAlignment="1">
      <alignment horizontal="center"/>
    </xf>
    <xf numFmtId="0" fontId="1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/>
    </xf>
    <xf numFmtId="49" fontId="7" fillId="0" borderId="0" xfId="0" applyNumberFormat="1" applyFont="1" applyFill="1" applyAlignment="1">
      <alignment/>
    </xf>
    <xf numFmtId="49" fontId="9" fillId="0" borderId="14" xfId="0" applyNumberFormat="1" applyFont="1" applyFill="1" applyBorder="1" applyAlignment="1">
      <alignment/>
    </xf>
    <xf numFmtId="0" fontId="9" fillId="0" borderId="14" xfId="0" applyFont="1" applyFill="1" applyBorder="1" applyAlignment="1">
      <alignment wrapText="1"/>
    </xf>
    <xf numFmtId="0" fontId="7" fillId="34" borderId="18" xfId="0" applyFont="1" applyFill="1" applyBorder="1" applyAlignment="1">
      <alignment horizontal="right"/>
    </xf>
    <xf numFmtId="0" fontId="8" fillId="34" borderId="0" xfId="0" applyFont="1" applyFill="1" applyAlignment="1">
      <alignment horizontal="center" wrapText="1"/>
    </xf>
    <xf numFmtId="49" fontId="7" fillId="0" borderId="0" xfId="58" applyNumberFormat="1" applyFont="1" applyFill="1" applyAlignment="1">
      <alignment horizontal="right"/>
      <protection/>
    </xf>
    <xf numFmtId="0" fontId="8" fillId="34" borderId="0" xfId="0" applyFont="1" applyFill="1" applyAlignment="1">
      <alignment horizontal="center"/>
    </xf>
    <xf numFmtId="0" fontId="1" fillId="34" borderId="0" xfId="52" applyFont="1" applyFill="1" applyBorder="1" applyAlignment="1">
      <alignment horizontal="center"/>
      <protection/>
    </xf>
    <xf numFmtId="49" fontId="1" fillId="0" borderId="0" xfId="54" applyNumberFormat="1" applyFont="1" applyFill="1" applyBorder="1" applyAlignment="1">
      <alignment horizontal="center" vertical="center" wrapText="1"/>
      <protection/>
    </xf>
    <xf numFmtId="49" fontId="7" fillId="0" borderId="0" xfId="54" applyNumberFormat="1" applyFont="1" applyFill="1" applyAlignment="1">
      <alignment horizontal="right"/>
      <protection/>
    </xf>
    <xf numFmtId="0" fontId="7" fillId="0" borderId="0" xfId="54" applyFont="1" applyFill="1" applyAlignment="1">
      <alignment horizontal="right"/>
      <protection/>
    </xf>
    <xf numFmtId="0" fontId="7" fillId="0" borderId="0" xfId="58" applyFont="1" applyFill="1" applyAlignment="1">
      <alignment horizontal="right"/>
      <protection/>
    </xf>
    <xf numFmtId="0" fontId="8" fillId="0" borderId="0" xfId="0" applyFont="1" applyFill="1" applyAlignment="1">
      <alignment horizontal="center" wrapText="1"/>
    </xf>
    <xf numFmtId="0" fontId="7" fillId="0" borderId="14" xfId="0" applyFont="1" applyFill="1" applyBorder="1" applyAlignment="1">
      <alignment wrapText="1"/>
    </xf>
    <xf numFmtId="49" fontId="7" fillId="0" borderId="14" xfId="0" applyNumberFormat="1" applyFont="1" applyFill="1" applyBorder="1" applyAlignment="1">
      <alignment horizontal="center"/>
    </xf>
    <xf numFmtId="4" fontId="7" fillId="0" borderId="14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 wrapText="1"/>
    </xf>
    <xf numFmtId="0" fontId="7" fillId="0" borderId="14" xfId="0" applyFont="1" applyBorder="1" applyAlignment="1">
      <alignment wrapText="1"/>
    </xf>
    <xf numFmtId="49" fontId="7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right"/>
    </xf>
    <xf numFmtId="0" fontId="15" fillId="0" borderId="0" xfId="0" applyFont="1" applyAlignment="1">
      <alignment wrapText="1"/>
    </xf>
    <xf numFmtId="49" fontId="7" fillId="0" borderId="16" xfId="0" applyNumberFormat="1" applyFont="1" applyBorder="1" applyAlignment="1">
      <alignment horizontal="center"/>
    </xf>
    <xf numFmtId="0" fontId="8" fillId="0" borderId="0" xfId="56" applyFont="1" applyFill="1" applyAlignment="1">
      <alignment horizontal="center" wrapText="1"/>
      <protection/>
    </xf>
    <xf numFmtId="0" fontId="7" fillId="0" borderId="18" xfId="56" applyFont="1" applyFill="1" applyBorder="1" applyAlignment="1">
      <alignment horizontal="right"/>
      <protection/>
    </xf>
    <xf numFmtId="0" fontId="9" fillId="0" borderId="14" xfId="56" applyFont="1" applyFill="1" applyBorder="1" applyAlignment="1">
      <alignment horizontal="right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ведомства прил 5" xfId="52"/>
    <cellStyle name="Обычный_ведомства прил 6" xfId="53"/>
    <cellStyle name="Обычный_Документ (1)" xfId="54"/>
    <cellStyle name="Обычный_Лист1" xfId="55"/>
    <cellStyle name="Обычный_МЦП прил 9" xfId="56"/>
    <cellStyle name="Обычный_разделы прил 5" xfId="57"/>
    <cellStyle name="Обычный_расходы разд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7"/>
  <sheetViews>
    <sheetView zoomScale="60" zoomScaleNormal="60" zoomScalePageLayoutView="0" workbookViewId="0" topLeftCell="A1">
      <selection activeCell="J3" sqref="J3:M3"/>
    </sheetView>
  </sheetViews>
  <sheetFormatPr defaultColWidth="9.140625" defaultRowHeight="12.75"/>
  <cols>
    <col min="1" max="1" width="6.7109375" style="2" customWidth="1"/>
    <col min="2" max="2" width="6.140625" style="1" customWidth="1"/>
    <col min="3" max="3" width="4.00390625" style="2" customWidth="1"/>
    <col min="4" max="4" width="5.28125" style="2" customWidth="1"/>
    <col min="5" max="5" width="4.7109375" style="2" customWidth="1"/>
    <col min="6" max="6" width="7.421875" style="2" customWidth="1"/>
    <col min="7" max="7" width="4.421875" style="2" customWidth="1"/>
    <col min="8" max="8" width="6.57421875" style="2" customWidth="1"/>
    <col min="9" max="9" width="7.8515625" style="2" customWidth="1"/>
    <col min="10" max="10" width="85.00390625" style="2" customWidth="1"/>
    <col min="11" max="11" width="14.7109375" style="125" hidden="1" customWidth="1"/>
    <col min="12" max="12" width="14.8515625" style="2" hidden="1" customWidth="1"/>
    <col min="13" max="13" width="24.00390625" style="2" customWidth="1"/>
    <col min="14" max="14" width="13.28125" style="2" bestFit="1" customWidth="1"/>
    <col min="15" max="16" width="21.28125" style="2" bestFit="1" customWidth="1"/>
    <col min="17" max="16384" width="9.140625" style="2" customWidth="1"/>
  </cols>
  <sheetData>
    <row r="1" spans="10:13" ht="20.25">
      <c r="J1" s="186" t="s">
        <v>417</v>
      </c>
      <c r="K1" s="187"/>
      <c r="L1" s="187"/>
      <c r="M1" s="187"/>
    </row>
    <row r="2" spans="10:13" ht="20.25">
      <c r="J2" s="186" t="s">
        <v>418</v>
      </c>
      <c r="K2" s="187"/>
      <c r="L2" s="187"/>
      <c r="M2" s="187"/>
    </row>
    <row r="3" spans="10:13" ht="20.25">
      <c r="J3" s="186" t="s">
        <v>654</v>
      </c>
      <c r="K3" s="187"/>
      <c r="L3" s="187"/>
      <c r="M3" s="187"/>
    </row>
    <row r="4" spans="2:13" ht="22.5">
      <c r="B4" s="188" t="s">
        <v>626</v>
      </c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</row>
    <row r="5" spans="2:13" ht="20.25"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</row>
    <row r="6" spans="1:13" ht="18.75" customHeight="1">
      <c r="A6" s="192" t="s">
        <v>497</v>
      </c>
      <c r="B6" s="3" t="s">
        <v>419</v>
      </c>
      <c r="C6" s="4" t="s">
        <v>420</v>
      </c>
      <c r="D6" s="5" t="s">
        <v>421</v>
      </c>
      <c r="E6" s="4" t="s">
        <v>422</v>
      </c>
      <c r="F6" s="4" t="s">
        <v>423</v>
      </c>
      <c r="G6" s="4" t="s">
        <v>424</v>
      </c>
      <c r="H6" s="4" t="s">
        <v>425</v>
      </c>
      <c r="I6" s="6" t="s">
        <v>426</v>
      </c>
      <c r="J6" s="195" t="s">
        <v>427</v>
      </c>
      <c r="K6" s="117" t="s">
        <v>428</v>
      </c>
      <c r="L6" s="197" t="s">
        <v>429</v>
      </c>
      <c r="M6" s="197" t="s">
        <v>430</v>
      </c>
    </row>
    <row r="7" spans="1:13" ht="69.75" customHeight="1">
      <c r="A7" s="193"/>
      <c r="B7" s="7"/>
      <c r="C7" s="8"/>
      <c r="D7" s="8"/>
      <c r="E7" s="9"/>
      <c r="F7" s="9"/>
      <c r="G7" s="9"/>
      <c r="H7" s="10"/>
      <c r="I7" s="11"/>
      <c r="J7" s="196"/>
      <c r="K7" s="118" t="s">
        <v>431</v>
      </c>
      <c r="L7" s="198"/>
      <c r="M7" s="198"/>
    </row>
    <row r="8" spans="1:14" ht="18.75">
      <c r="A8" s="59">
        <v>1</v>
      </c>
      <c r="B8" s="12" t="s">
        <v>432</v>
      </c>
      <c r="C8" s="13">
        <v>1</v>
      </c>
      <c r="D8" s="12" t="s">
        <v>433</v>
      </c>
      <c r="E8" s="12" t="s">
        <v>433</v>
      </c>
      <c r="F8" s="12" t="s">
        <v>432</v>
      </c>
      <c r="G8" s="12" t="s">
        <v>433</v>
      </c>
      <c r="H8" s="12" t="s">
        <v>434</v>
      </c>
      <c r="I8" s="14" t="s">
        <v>432</v>
      </c>
      <c r="J8" s="15" t="s">
        <v>435</v>
      </c>
      <c r="K8" s="119">
        <f>K9+K13+K16+K21+K24+K30+K37</f>
        <v>53986</v>
      </c>
      <c r="L8" s="16"/>
      <c r="M8" s="17">
        <f>M9+M13+M16+M21+M24+M30+M37+M32</f>
        <v>88444394</v>
      </c>
      <c r="N8" s="18"/>
    </row>
    <row r="9" spans="1:13" ht="18.75">
      <c r="A9" s="59">
        <v>2</v>
      </c>
      <c r="B9" s="19" t="s">
        <v>432</v>
      </c>
      <c r="C9" s="13">
        <v>1</v>
      </c>
      <c r="D9" s="12" t="s">
        <v>436</v>
      </c>
      <c r="E9" s="12" t="s">
        <v>433</v>
      </c>
      <c r="F9" s="12" t="s">
        <v>432</v>
      </c>
      <c r="G9" s="12" t="s">
        <v>433</v>
      </c>
      <c r="H9" s="12" t="s">
        <v>434</v>
      </c>
      <c r="I9" s="12" t="s">
        <v>432</v>
      </c>
      <c r="J9" s="19" t="s">
        <v>437</v>
      </c>
      <c r="K9" s="120">
        <f>K10</f>
        <v>42008</v>
      </c>
      <c r="L9" s="16"/>
      <c r="M9" s="17">
        <f>M10</f>
        <v>65522000</v>
      </c>
    </row>
    <row r="10" spans="1:13" ht="18.75">
      <c r="A10" s="58">
        <v>3</v>
      </c>
      <c r="B10" s="20" t="s">
        <v>432</v>
      </c>
      <c r="C10" s="21">
        <v>1</v>
      </c>
      <c r="D10" s="20" t="s">
        <v>436</v>
      </c>
      <c r="E10" s="20" t="s">
        <v>438</v>
      </c>
      <c r="F10" s="20" t="s">
        <v>432</v>
      </c>
      <c r="G10" s="20" t="s">
        <v>436</v>
      </c>
      <c r="H10" s="20" t="s">
        <v>434</v>
      </c>
      <c r="I10" s="20" t="s">
        <v>439</v>
      </c>
      <c r="J10" s="20" t="s">
        <v>440</v>
      </c>
      <c r="K10" s="121">
        <f>K11</f>
        <v>42008</v>
      </c>
      <c r="L10" s="22"/>
      <c r="M10" s="23">
        <f>M11+M12</f>
        <v>65522000</v>
      </c>
    </row>
    <row r="11" spans="1:13" ht="97.5">
      <c r="A11" s="60">
        <v>4</v>
      </c>
      <c r="B11" s="20" t="s">
        <v>461</v>
      </c>
      <c r="C11" s="21">
        <v>1</v>
      </c>
      <c r="D11" s="24" t="s">
        <v>436</v>
      </c>
      <c r="E11" s="24" t="s">
        <v>438</v>
      </c>
      <c r="F11" s="20" t="s">
        <v>447</v>
      </c>
      <c r="G11" s="24" t="s">
        <v>436</v>
      </c>
      <c r="H11" s="24" t="s">
        <v>434</v>
      </c>
      <c r="I11" s="24" t="s">
        <v>439</v>
      </c>
      <c r="J11" s="178" t="s">
        <v>231</v>
      </c>
      <c r="K11" s="121">
        <v>42008</v>
      </c>
      <c r="L11" s="22"/>
      <c r="M11" s="23">
        <v>64682000</v>
      </c>
    </row>
    <row r="12" spans="1:13" ht="135" customHeight="1">
      <c r="A12" s="60">
        <v>5</v>
      </c>
      <c r="B12" s="21">
        <v>182</v>
      </c>
      <c r="C12" s="21">
        <v>1</v>
      </c>
      <c r="D12" s="24" t="s">
        <v>436</v>
      </c>
      <c r="E12" s="24" t="s">
        <v>438</v>
      </c>
      <c r="F12" s="24">
        <v>20</v>
      </c>
      <c r="G12" s="24" t="s">
        <v>436</v>
      </c>
      <c r="H12" s="24" t="s">
        <v>434</v>
      </c>
      <c r="I12" s="24" t="s">
        <v>439</v>
      </c>
      <c r="J12" s="178" t="s">
        <v>232</v>
      </c>
      <c r="K12" s="121"/>
      <c r="L12" s="26">
        <v>0.2</v>
      </c>
      <c r="M12" s="27">
        <v>840000</v>
      </c>
    </row>
    <row r="13" spans="1:13" ht="18.75">
      <c r="A13" s="60">
        <v>6</v>
      </c>
      <c r="B13" s="19" t="s">
        <v>432</v>
      </c>
      <c r="C13" s="13">
        <v>1</v>
      </c>
      <c r="D13" s="12" t="s">
        <v>444</v>
      </c>
      <c r="E13" s="12" t="s">
        <v>433</v>
      </c>
      <c r="F13" s="12" t="s">
        <v>432</v>
      </c>
      <c r="G13" s="12" t="s">
        <v>433</v>
      </c>
      <c r="H13" s="12" t="s">
        <v>434</v>
      </c>
      <c r="I13" s="28" t="s">
        <v>432</v>
      </c>
      <c r="J13" s="15" t="s">
        <v>445</v>
      </c>
      <c r="K13" s="119">
        <f>K14</f>
        <v>2269</v>
      </c>
      <c r="L13" s="16"/>
      <c r="M13" s="17">
        <f>M14</f>
        <v>2269000</v>
      </c>
    </row>
    <row r="14" spans="1:13" ht="37.5">
      <c r="A14" s="60">
        <v>7</v>
      </c>
      <c r="B14" s="21">
        <v>182</v>
      </c>
      <c r="C14" s="21">
        <v>1</v>
      </c>
      <c r="D14" s="24" t="s">
        <v>444</v>
      </c>
      <c r="E14" s="24" t="s">
        <v>438</v>
      </c>
      <c r="F14" s="24" t="s">
        <v>432</v>
      </c>
      <c r="G14" s="20" t="s">
        <v>438</v>
      </c>
      <c r="H14" s="24" t="s">
        <v>434</v>
      </c>
      <c r="I14" s="24" t="s">
        <v>439</v>
      </c>
      <c r="J14" s="29" t="s">
        <v>446</v>
      </c>
      <c r="K14" s="121">
        <v>2269</v>
      </c>
      <c r="L14" s="26"/>
      <c r="M14" s="27">
        <f>M15</f>
        <v>2269000</v>
      </c>
    </row>
    <row r="15" spans="1:13" ht="37.5">
      <c r="A15" s="60">
        <v>8</v>
      </c>
      <c r="B15" s="21">
        <v>182</v>
      </c>
      <c r="C15" s="21">
        <v>1</v>
      </c>
      <c r="D15" s="20" t="s">
        <v>444</v>
      </c>
      <c r="E15" s="20" t="s">
        <v>438</v>
      </c>
      <c r="F15" s="20" t="s">
        <v>447</v>
      </c>
      <c r="G15" s="20" t="s">
        <v>438</v>
      </c>
      <c r="H15" s="20" t="s">
        <v>434</v>
      </c>
      <c r="I15" s="20" t="s">
        <v>439</v>
      </c>
      <c r="J15" s="29" t="s">
        <v>446</v>
      </c>
      <c r="K15" s="121"/>
      <c r="L15" s="26">
        <v>1</v>
      </c>
      <c r="M15" s="27">
        <v>2269000</v>
      </c>
    </row>
    <row r="16" spans="1:13" ht="18.75">
      <c r="A16" s="60">
        <v>9</v>
      </c>
      <c r="B16" s="19" t="s">
        <v>432</v>
      </c>
      <c r="C16" s="13">
        <v>1</v>
      </c>
      <c r="D16" s="12" t="s">
        <v>449</v>
      </c>
      <c r="E16" s="12" t="s">
        <v>433</v>
      </c>
      <c r="F16" s="12" t="s">
        <v>432</v>
      </c>
      <c r="G16" s="12" t="s">
        <v>433</v>
      </c>
      <c r="H16" s="12" t="s">
        <v>434</v>
      </c>
      <c r="I16" s="12" t="s">
        <v>432</v>
      </c>
      <c r="J16" s="19" t="s">
        <v>450</v>
      </c>
      <c r="K16" s="120">
        <f>K18+K17</f>
        <v>7224</v>
      </c>
      <c r="L16" s="16"/>
      <c r="M16" s="17">
        <f>M17+M18</f>
        <v>7224000</v>
      </c>
    </row>
    <row r="17" spans="1:13" ht="18.75">
      <c r="A17" s="60">
        <v>10</v>
      </c>
      <c r="B17" s="30">
        <v>182</v>
      </c>
      <c r="C17" s="30">
        <v>1</v>
      </c>
      <c r="D17" s="20" t="s">
        <v>449</v>
      </c>
      <c r="E17" s="20" t="s">
        <v>436</v>
      </c>
      <c r="F17" s="20" t="s">
        <v>441</v>
      </c>
      <c r="G17" s="20" t="s">
        <v>451</v>
      </c>
      <c r="H17" s="20" t="s">
        <v>434</v>
      </c>
      <c r="I17" s="31">
        <v>110</v>
      </c>
      <c r="J17" s="20" t="s">
        <v>452</v>
      </c>
      <c r="K17" s="121">
        <v>1127</v>
      </c>
      <c r="L17" s="22"/>
      <c r="M17" s="23">
        <v>1127000</v>
      </c>
    </row>
    <row r="18" spans="1:13" ht="18.75">
      <c r="A18" s="60">
        <v>11</v>
      </c>
      <c r="B18" s="20" t="s">
        <v>432</v>
      </c>
      <c r="C18" s="20" t="s">
        <v>453</v>
      </c>
      <c r="D18" s="20" t="s">
        <v>449</v>
      </c>
      <c r="E18" s="20" t="s">
        <v>449</v>
      </c>
      <c r="F18" s="20" t="s">
        <v>432</v>
      </c>
      <c r="G18" s="20" t="s">
        <v>433</v>
      </c>
      <c r="H18" s="20" t="s">
        <v>434</v>
      </c>
      <c r="I18" s="20" t="s">
        <v>439</v>
      </c>
      <c r="J18" s="25" t="s">
        <v>454</v>
      </c>
      <c r="K18" s="121">
        <f>SUM(K19:K20)</f>
        <v>6097</v>
      </c>
      <c r="L18" s="26"/>
      <c r="M18" s="27">
        <f>M19+M20</f>
        <v>6097000</v>
      </c>
    </row>
    <row r="19" spans="1:13" ht="91.5" customHeight="1">
      <c r="A19" s="60">
        <v>12</v>
      </c>
      <c r="B19" s="21">
        <v>182</v>
      </c>
      <c r="C19" s="21">
        <v>1</v>
      </c>
      <c r="D19" s="24" t="s">
        <v>449</v>
      </c>
      <c r="E19" s="24" t="s">
        <v>449</v>
      </c>
      <c r="F19" s="20" t="s">
        <v>455</v>
      </c>
      <c r="G19" s="20" t="s">
        <v>451</v>
      </c>
      <c r="H19" s="24" t="s">
        <v>434</v>
      </c>
      <c r="I19" s="24" t="s">
        <v>439</v>
      </c>
      <c r="J19" s="25" t="s">
        <v>456</v>
      </c>
      <c r="K19" s="121">
        <v>602</v>
      </c>
      <c r="L19" s="26">
        <v>1</v>
      </c>
      <c r="M19" s="27">
        <v>602000</v>
      </c>
    </row>
    <row r="20" spans="1:13" ht="75">
      <c r="A20" s="60">
        <v>13</v>
      </c>
      <c r="B20" s="21">
        <v>182</v>
      </c>
      <c r="C20" s="21">
        <v>1</v>
      </c>
      <c r="D20" s="24" t="s">
        <v>449</v>
      </c>
      <c r="E20" s="24" t="s">
        <v>449</v>
      </c>
      <c r="F20" s="20" t="s">
        <v>443</v>
      </c>
      <c r="G20" s="20" t="s">
        <v>451</v>
      </c>
      <c r="H20" s="24" t="s">
        <v>434</v>
      </c>
      <c r="I20" s="24" t="s">
        <v>439</v>
      </c>
      <c r="J20" s="25" t="s">
        <v>457</v>
      </c>
      <c r="K20" s="121">
        <v>5495</v>
      </c>
      <c r="L20" s="26">
        <v>1</v>
      </c>
      <c r="M20" s="27">
        <v>5495000</v>
      </c>
    </row>
    <row r="21" spans="1:13" s="34" customFormat="1" ht="18.75">
      <c r="A21" s="60">
        <v>14</v>
      </c>
      <c r="B21" s="19" t="s">
        <v>432</v>
      </c>
      <c r="C21" s="19" t="s">
        <v>453</v>
      </c>
      <c r="D21" s="19" t="s">
        <v>458</v>
      </c>
      <c r="E21" s="19" t="s">
        <v>433</v>
      </c>
      <c r="F21" s="19" t="s">
        <v>432</v>
      </c>
      <c r="G21" s="19" t="s">
        <v>433</v>
      </c>
      <c r="H21" s="19" t="s">
        <v>434</v>
      </c>
      <c r="I21" s="19" t="s">
        <v>432</v>
      </c>
      <c r="J21" s="32" t="s">
        <v>459</v>
      </c>
      <c r="K21" s="120" t="str">
        <f>K22</f>
        <v>24</v>
      </c>
      <c r="L21" s="33"/>
      <c r="M21" s="17">
        <f>M22</f>
        <v>24000</v>
      </c>
    </row>
    <row r="22" spans="1:13" s="38" customFormat="1" ht="37.5">
      <c r="A22" s="60">
        <v>15</v>
      </c>
      <c r="B22" s="20" t="s">
        <v>432</v>
      </c>
      <c r="C22" s="20" t="s">
        <v>453</v>
      </c>
      <c r="D22" s="20" t="s">
        <v>458</v>
      </c>
      <c r="E22" s="20" t="s">
        <v>448</v>
      </c>
      <c r="F22" s="20" t="s">
        <v>432</v>
      </c>
      <c r="G22" s="20" t="s">
        <v>436</v>
      </c>
      <c r="H22" s="20" t="s">
        <v>434</v>
      </c>
      <c r="I22" s="20" t="s">
        <v>439</v>
      </c>
      <c r="J22" s="35" t="s">
        <v>460</v>
      </c>
      <c r="K22" s="121" t="str">
        <f>K23</f>
        <v>24</v>
      </c>
      <c r="L22" s="36"/>
      <c r="M22" s="37">
        <f>M23</f>
        <v>24000</v>
      </c>
    </row>
    <row r="23" spans="1:13" s="38" customFormat="1" ht="56.25">
      <c r="A23" s="60">
        <v>16</v>
      </c>
      <c r="B23" s="20" t="s">
        <v>461</v>
      </c>
      <c r="C23" s="20" t="s">
        <v>453</v>
      </c>
      <c r="D23" s="20" t="s">
        <v>458</v>
      </c>
      <c r="E23" s="20" t="s">
        <v>448</v>
      </c>
      <c r="F23" s="20" t="s">
        <v>447</v>
      </c>
      <c r="G23" s="20" t="s">
        <v>436</v>
      </c>
      <c r="H23" s="20" t="s">
        <v>434</v>
      </c>
      <c r="I23" s="20" t="s">
        <v>439</v>
      </c>
      <c r="J23" s="35" t="s">
        <v>462</v>
      </c>
      <c r="K23" s="121" t="s">
        <v>496</v>
      </c>
      <c r="L23" s="36" t="s">
        <v>464</v>
      </c>
      <c r="M23" s="39">
        <v>24000</v>
      </c>
    </row>
    <row r="24" spans="1:13" ht="56.25">
      <c r="A24" s="60">
        <v>17</v>
      </c>
      <c r="B24" s="19" t="s">
        <v>432</v>
      </c>
      <c r="C24" s="28" t="s">
        <v>453</v>
      </c>
      <c r="D24" s="28" t="s">
        <v>465</v>
      </c>
      <c r="E24" s="28" t="s">
        <v>433</v>
      </c>
      <c r="F24" s="28" t="s">
        <v>432</v>
      </c>
      <c r="G24" s="28" t="s">
        <v>433</v>
      </c>
      <c r="H24" s="28" t="s">
        <v>434</v>
      </c>
      <c r="I24" s="28" t="s">
        <v>432</v>
      </c>
      <c r="J24" s="40" t="s">
        <v>466</v>
      </c>
      <c r="K24" s="120">
        <f>K25+K27</f>
        <v>2231</v>
      </c>
      <c r="L24" s="16"/>
      <c r="M24" s="17">
        <f>M25+M27</f>
        <v>3696000</v>
      </c>
    </row>
    <row r="25" spans="1:13" ht="99.75" customHeight="1">
      <c r="A25" s="60">
        <v>18</v>
      </c>
      <c r="B25" s="20" t="s">
        <v>432</v>
      </c>
      <c r="C25" s="41" t="s">
        <v>453</v>
      </c>
      <c r="D25" s="41" t="s">
        <v>465</v>
      </c>
      <c r="E25" s="41" t="s">
        <v>444</v>
      </c>
      <c r="F25" s="41" t="s">
        <v>432</v>
      </c>
      <c r="G25" s="41" t="s">
        <v>433</v>
      </c>
      <c r="H25" s="41" t="s">
        <v>434</v>
      </c>
      <c r="I25" s="41" t="s">
        <v>467</v>
      </c>
      <c r="J25" s="25" t="s">
        <v>468</v>
      </c>
      <c r="K25" s="121">
        <v>307</v>
      </c>
      <c r="L25" s="22"/>
      <c r="M25" s="23">
        <f>M26</f>
        <v>246000</v>
      </c>
    </row>
    <row r="26" spans="1:13" ht="96" customHeight="1">
      <c r="A26" s="60">
        <v>19</v>
      </c>
      <c r="B26" s="20" t="s">
        <v>447</v>
      </c>
      <c r="C26" s="41" t="s">
        <v>453</v>
      </c>
      <c r="D26" s="41" t="s">
        <v>465</v>
      </c>
      <c r="E26" s="41" t="s">
        <v>444</v>
      </c>
      <c r="F26" s="41" t="s">
        <v>455</v>
      </c>
      <c r="G26" s="41" t="s">
        <v>451</v>
      </c>
      <c r="H26" s="41" t="s">
        <v>434</v>
      </c>
      <c r="I26" s="41" t="s">
        <v>467</v>
      </c>
      <c r="J26" s="25" t="s">
        <v>469</v>
      </c>
      <c r="K26" s="121">
        <v>307</v>
      </c>
      <c r="L26" s="36" t="s">
        <v>470</v>
      </c>
      <c r="M26" s="23">
        <v>246000</v>
      </c>
    </row>
    <row r="27" spans="1:13" ht="99.75" customHeight="1">
      <c r="A27" s="60">
        <v>20</v>
      </c>
      <c r="B27" s="20" t="s">
        <v>432</v>
      </c>
      <c r="C27" s="41" t="s">
        <v>453</v>
      </c>
      <c r="D27" s="41" t="s">
        <v>465</v>
      </c>
      <c r="E27" s="41" t="s">
        <v>472</v>
      </c>
      <c r="F27" s="41" t="s">
        <v>432</v>
      </c>
      <c r="G27" s="41" t="s">
        <v>433</v>
      </c>
      <c r="H27" s="41" t="s">
        <v>434</v>
      </c>
      <c r="I27" s="41" t="s">
        <v>467</v>
      </c>
      <c r="J27" s="25" t="s">
        <v>473</v>
      </c>
      <c r="K27" s="121">
        <v>1924</v>
      </c>
      <c r="L27" s="26"/>
      <c r="M27" s="27">
        <f>M28+M29</f>
        <v>3450000</v>
      </c>
    </row>
    <row r="28" spans="1:13" ht="117.75" customHeight="1">
      <c r="A28" s="60">
        <v>21</v>
      </c>
      <c r="B28" s="20" t="s">
        <v>471</v>
      </c>
      <c r="C28" s="41" t="s">
        <v>453</v>
      </c>
      <c r="D28" s="41" t="s">
        <v>465</v>
      </c>
      <c r="E28" s="41" t="s">
        <v>472</v>
      </c>
      <c r="F28" s="41" t="s">
        <v>474</v>
      </c>
      <c r="G28" s="41" t="s">
        <v>451</v>
      </c>
      <c r="H28" s="41" t="s">
        <v>475</v>
      </c>
      <c r="I28" s="41" t="s">
        <v>467</v>
      </c>
      <c r="J28" s="25" t="s">
        <v>476</v>
      </c>
      <c r="K28" s="121">
        <v>1924</v>
      </c>
      <c r="L28" s="26">
        <v>1</v>
      </c>
      <c r="M28" s="27">
        <v>3130000</v>
      </c>
    </row>
    <row r="29" spans="1:13" ht="46.5" customHeight="1">
      <c r="A29" s="60">
        <v>22</v>
      </c>
      <c r="B29" s="20" t="s">
        <v>471</v>
      </c>
      <c r="C29" s="41" t="s">
        <v>453</v>
      </c>
      <c r="D29" s="41" t="s">
        <v>465</v>
      </c>
      <c r="E29" s="41" t="s">
        <v>472</v>
      </c>
      <c r="F29" s="41" t="s">
        <v>474</v>
      </c>
      <c r="G29" s="41" t="s">
        <v>451</v>
      </c>
      <c r="H29" s="41" t="s">
        <v>477</v>
      </c>
      <c r="I29" s="41" t="s">
        <v>467</v>
      </c>
      <c r="J29" s="25" t="s">
        <v>478</v>
      </c>
      <c r="K29" s="121"/>
      <c r="L29" s="26">
        <v>1</v>
      </c>
      <c r="M29" s="27">
        <v>320000</v>
      </c>
    </row>
    <row r="30" spans="1:13" ht="24.75" customHeight="1">
      <c r="A30" s="60">
        <v>23</v>
      </c>
      <c r="B30" s="19" t="s">
        <v>432</v>
      </c>
      <c r="C30" s="13">
        <v>1</v>
      </c>
      <c r="D30" s="12" t="s">
        <v>479</v>
      </c>
      <c r="E30" s="12" t="s">
        <v>433</v>
      </c>
      <c r="F30" s="12" t="s">
        <v>432</v>
      </c>
      <c r="G30" s="12" t="s">
        <v>433</v>
      </c>
      <c r="H30" s="12" t="s">
        <v>434</v>
      </c>
      <c r="I30" s="12" t="s">
        <v>432</v>
      </c>
      <c r="J30" s="19" t="s">
        <v>480</v>
      </c>
      <c r="K30" s="119">
        <f>K31</f>
        <v>140</v>
      </c>
      <c r="L30" s="16"/>
      <c r="M30" s="17">
        <f>M31</f>
        <v>56000</v>
      </c>
    </row>
    <row r="31" spans="1:13" ht="41.25" customHeight="1">
      <c r="A31" s="60">
        <v>24</v>
      </c>
      <c r="B31" s="20" t="s">
        <v>481</v>
      </c>
      <c r="C31" s="21">
        <v>1</v>
      </c>
      <c r="D31" s="24" t="s">
        <v>479</v>
      </c>
      <c r="E31" s="24" t="s">
        <v>436</v>
      </c>
      <c r="F31" s="20" t="s">
        <v>447</v>
      </c>
      <c r="G31" s="24" t="s">
        <v>436</v>
      </c>
      <c r="H31" s="24" t="s">
        <v>434</v>
      </c>
      <c r="I31" s="24" t="s">
        <v>467</v>
      </c>
      <c r="J31" s="184" t="s">
        <v>631</v>
      </c>
      <c r="K31" s="121">
        <v>140</v>
      </c>
      <c r="L31" s="26">
        <v>0.4</v>
      </c>
      <c r="M31" s="27">
        <v>56000</v>
      </c>
    </row>
    <row r="32" spans="1:13" s="44" customFormat="1" ht="43.5" customHeight="1">
      <c r="A32" s="60">
        <v>25</v>
      </c>
      <c r="B32" s="19" t="s">
        <v>432</v>
      </c>
      <c r="C32" s="13">
        <v>1</v>
      </c>
      <c r="D32" s="12">
        <v>13</v>
      </c>
      <c r="E32" s="19" t="s">
        <v>433</v>
      </c>
      <c r="F32" s="19" t="s">
        <v>432</v>
      </c>
      <c r="G32" s="19" t="s">
        <v>433</v>
      </c>
      <c r="H32" s="19" t="s">
        <v>434</v>
      </c>
      <c r="I32" s="19" t="s">
        <v>432</v>
      </c>
      <c r="J32" s="185" t="s">
        <v>632</v>
      </c>
      <c r="K32" s="120">
        <v>5110</v>
      </c>
      <c r="L32" s="139"/>
      <c r="M32" s="43">
        <f>M33</f>
        <v>7950000</v>
      </c>
    </row>
    <row r="33" spans="1:13" ht="38.25" customHeight="1">
      <c r="A33" s="60">
        <v>26</v>
      </c>
      <c r="B33" s="20" t="s">
        <v>432</v>
      </c>
      <c r="C33" s="20">
        <v>1</v>
      </c>
      <c r="D33" s="140">
        <v>13</v>
      </c>
      <c r="E33" s="20" t="s">
        <v>436</v>
      </c>
      <c r="F33" s="20" t="s">
        <v>235</v>
      </c>
      <c r="G33" s="20" t="s">
        <v>451</v>
      </c>
      <c r="H33" s="20" t="s">
        <v>434</v>
      </c>
      <c r="I33" s="20" t="s">
        <v>571</v>
      </c>
      <c r="J33" s="180" t="s">
        <v>236</v>
      </c>
      <c r="K33" s="121">
        <v>5110</v>
      </c>
      <c r="L33" s="26"/>
      <c r="M33" s="27">
        <f>M34+M35+M36</f>
        <v>7950000</v>
      </c>
    </row>
    <row r="34" spans="1:13" ht="81" customHeight="1">
      <c r="A34" s="60">
        <v>27</v>
      </c>
      <c r="B34" s="20" t="s">
        <v>584</v>
      </c>
      <c r="C34" s="20" t="s">
        <v>453</v>
      </c>
      <c r="D34" s="20" t="s">
        <v>314</v>
      </c>
      <c r="E34" s="20" t="s">
        <v>436</v>
      </c>
      <c r="F34" s="20" t="s">
        <v>235</v>
      </c>
      <c r="G34" s="20" t="s">
        <v>451</v>
      </c>
      <c r="H34" s="20" t="s">
        <v>237</v>
      </c>
      <c r="I34" s="20" t="s">
        <v>571</v>
      </c>
      <c r="J34" s="181" t="s">
        <v>238</v>
      </c>
      <c r="K34" s="121">
        <v>5110</v>
      </c>
      <c r="L34" s="26">
        <v>1</v>
      </c>
      <c r="M34" s="27">
        <v>6900000</v>
      </c>
    </row>
    <row r="35" spans="1:13" ht="95.25" customHeight="1">
      <c r="A35" s="60">
        <v>28</v>
      </c>
      <c r="B35" s="20" t="s">
        <v>584</v>
      </c>
      <c r="C35" s="20" t="s">
        <v>453</v>
      </c>
      <c r="D35" s="20" t="s">
        <v>314</v>
      </c>
      <c r="E35" s="20" t="s">
        <v>436</v>
      </c>
      <c r="F35" s="20" t="s">
        <v>235</v>
      </c>
      <c r="G35" s="20" t="s">
        <v>451</v>
      </c>
      <c r="H35" s="20" t="s">
        <v>240</v>
      </c>
      <c r="I35" s="20" t="s">
        <v>571</v>
      </c>
      <c r="J35" s="181" t="s">
        <v>239</v>
      </c>
      <c r="K35" s="121"/>
      <c r="L35" s="26">
        <v>1</v>
      </c>
      <c r="M35" s="27">
        <v>550000</v>
      </c>
    </row>
    <row r="36" spans="1:13" ht="38.25" customHeight="1">
      <c r="A36" s="60">
        <v>29</v>
      </c>
      <c r="B36" s="20" t="s">
        <v>585</v>
      </c>
      <c r="C36" s="20" t="s">
        <v>453</v>
      </c>
      <c r="D36" s="20" t="s">
        <v>314</v>
      </c>
      <c r="E36" s="20" t="s">
        <v>436</v>
      </c>
      <c r="F36" s="20" t="s">
        <v>235</v>
      </c>
      <c r="G36" s="20" t="s">
        <v>451</v>
      </c>
      <c r="H36" s="20" t="s">
        <v>477</v>
      </c>
      <c r="I36" s="20" t="s">
        <v>571</v>
      </c>
      <c r="J36" s="181" t="s">
        <v>236</v>
      </c>
      <c r="K36" s="121"/>
      <c r="L36" s="26">
        <v>1</v>
      </c>
      <c r="M36" s="27">
        <f>90000+30000+380000</f>
        <v>500000</v>
      </c>
    </row>
    <row r="37" spans="1:13" ht="35.25" customHeight="1">
      <c r="A37" s="60">
        <v>30</v>
      </c>
      <c r="B37" s="19" t="s">
        <v>432</v>
      </c>
      <c r="C37" s="28" t="s">
        <v>453</v>
      </c>
      <c r="D37" s="28" t="s">
        <v>482</v>
      </c>
      <c r="E37" s="28" t="s">
        <v>433</v>
      </c>
      <c r="F37" s="28" t="s">
        <v>432</v>
      </c>
      <c r="G37" s="28" t="s">
        <v>433</v>
      </c>
      <c r="H37" s="28" t="s">
        <v>434</v>
      </c>
      <c r="I37" s="28" t="s">
        <v>432</v>
      </c>
      <c r="J37" s="40" t="s">
        <v>483</v>
      </c>
      <c r="K37" s="120">
        <f>K41</f>
        <v>90</v>
      </c>
      <c r="L37" s="16"/>
      <c r="M37" s="17">
        <f>M41+M39</f>
        <v>1703394</v>
      </c>
    </row>
    <row r="38" spans="1:13" ht="93.75" customHeight="1">
      <c r="A38" s="60"/>
      <c r="B38" s="20" t="s">
        <v>432</v>
      </c>
      <c r="C38" s="41" t="s">
        <v>453</v>
      </c>
      <c r="D38" s="41" t="s">
        <v>482</v>
      </c>
      <c r="E38" s="41" t="s">
        <v>438</v>
      </c>
      <c r="F38" s="41" t="s">
        <v>634</v>
      </c>
      <c r="G38" s="41" t="s">
        <v>451</v>
      </c>
      <c r="H38" s="41" t="s">
        <v>434</v>
      </c>
      <c r="I38" s="41" t="s">
        <v>572</v>
      </c>
      <c r="J38" s="181" t="s">
        <v>633</v>
      </c>
      <c r="K38" s="120"/>
      <c r="L38" s="16"/>
      <c r="M38" s="23">
        <v>1631394</v>
      </c>
    </row>
    <row r="39" spans="1:13" ht="93.75" customHeight="1">
      <c r="A39" s="60"/>
      <c r="B39" s="20" t="s">
        <v>471</v>
      </c>
      <c r="C39" s="41" t="s">
        <v>453</v>
      </c>
      <c r="D39" s="41" t="s">
        <v>482</v>
      </c>
      <c r="E39" s="41" t="s">
        <v>438</v>
      </c>
      <c r="F39" s="41" t="s">
        <v>634</v>
      </c>
      <c r="G39" s="41" t="s">
        <v>451</v>
      </c>
      <c r="H39" s="41" t="s">
        <v>237</v>
      </c>
      <c r="I39" s="41" t="s">
        <v>572</v>
      </c>
      <c r="J39" s="181" t="s">
        <v>635</v>
      </c>
      <c r="K39" s="120"/>
      <c r="L39" s="16"/>
      <c r="M39" s="23">
        <v>1631394</v>
      </c>
    </row>
    <row r="40" spans="1:13" ht="40.5" customHeight="1">
      <c r="A40" s="60"/>
      <c r="B40" s="20" t="s">
        <v>432</v>
      </c>
      <c r="C40" s="41" t="s">
        <v>453</v>
      </c>
      <c r="D40" s="41" t="s">
        <v>482</v>
      </c>
      <c r="E40" s="41" t="s">
        <v>449</v>
      </c>
      <c r="F40" s="41" t="s">
        <v>447</v>
      </c>
      <c r="G40" s="41" t="s">
        <v>433</v>
      </c>
      <c r="H40" s="41" t="s">
        <v>434</v>
      </c>
      <c r="I40" s="41" t="s">
        <v>484</v>
      </c>
      <c r="J40" s="181" t="s">
        <v>636</v>
      </c>
      <c r="K40" s="120"/>
      <c r="L40" s="16"/>
      <c r="M40" s="23">
        <v>72000</v>
      </c>
    </row>
    <row r="41" spans="1:13" ht="57" customHeight="1">
      <c r="A41" s="60">
        <v>32</v>
      </c>
      <c r="B41" s="20" t="s">
        <v>447</v>
      </c>
      <c r="C41" s="41" t="s">
        <v>453</v>
      </c>
      <c r="D41" s="41" t="s">
        <v>482</v>
      </c>
      <c r="E41" s="41" t="s">
        <v>449</v>
      </c>
      <c r="F41" s="41" t="s">
        <v>455</v>
      </c>
      <c r="G41" s="41" t="s">
        <v>451</v>
      </c>
      <c r="H41" s="41" t="s">
        <v>434</v>
      </c>
      <c r="I41" s="41" t="s">
        <v>484</v>
      </c>
      <c r="J41" s="25" t="s">
        <v>627</v>
      </c>
      <c r="K41" s="121">
        <v>90</v>
      </c>
      <c r="L41" s="36" t="s">
        <v>470</v>
      </c>
      <c r="M41" s="23">
        <v>72000</v>
      </c>
    </row>
    <row r="42" spans="1:16" s="44" customFormat="1" ht="18.75">
      <c r="A42" s="60">
        <v>33</v>
      </c>
      <c r="B42" s="19" t="s">
        <v>432</v>
      </c>
      <c r="C42" s="28" t="s">
        <v>463</v>
      </c>
      <c r="D42" s="28" t="s">
        <v>433</v>
      </c>
      <c r="E42" s="28" t="s">
        <v>433</v>
      </c>
      <c r="F42" s="28" t="s">
        <v>432</v>
      </c>
      <c r="G42" s="28" t="s">
        <v>433</v>
      </c>
      <c r="H42" s="28" t="s">
        <v>434</v>
      </c>
      <c r="I42" s="28" t="s">
        <v>432</v>
      </c>
      <c r="J42" s="15" t="s">
        <v>485</v>
      </c>
      <c r="K42" s="122">
        <f>K43</f>
        <v>124392.7</v>
      </c>
      <c r="L42" s="42"/>
      <c r="M42" s="43">
        <f>M43</f>
        <v>124392700</v>
      </c>
      <c r="P42" s="45"/>
    </row>
    <row r="43" spans="1:25" s="44" customFormat="1" ht="36.75" customHeight="1">
      <c r="A43" s="60">
        <v>34</v>
      </c>
      <c r="B43" s="19" t="s">
        <v>432</v>
      </c>
      <c r="C43" s="28" t="s">
        <v>463</v>
      </c>
      <c r="D43" s="28" t="s">
        <v>438</v>
      </c>
      <c r="E43" s="28" t="s">
        <v>433</v>
      </c>
      <c r="F43" s="28" t="s">
        <v>432</v>
      </c>
      <c r="G43" s="28" t="s">
        <v>433</v>
      </c>
      <c r="H43" s="28" t="s">
        <v>434</v>
      </c>
      <c r="I43" s="28" t="s">
        <v>432</v>
      </c>
      <c r="J43" s="46" t="s">
        <v>486</v>
      </c>
      <c r="K43" s="122">
        <f>K44+K49+K81+K106</f>
        <v>124392.7</v>
      </c>
      <c r="L43" s="42"/>
      <c r="M43" s="126">
        <f>M44+M49+M81+M106</f>
        <v>124392700</v>
      </c>
      <c r="N43" s="47"/>
      <c r="O43" s="48"/>
      <c r="P43" s="48"/>
      <c r="Q43" s="48"/>
      <c r="R43" s="48"/>
      <c r="S43" s="48"/>
      <c r="T43" s="48"/>
      <c r="U43" s="48"/>
      <c r="V43" s="49"/>
      <c r="W43" s="50"/>
      <c r="X43" s="49"/>
      <c r="Y43" s="51"/>
    </row>
    <row r="44" spans="1:25" ht="44.25" customHeight="1">
      <c r="A44" s="60">
        <v>35</v>
      </c>
      <c r="B44" s="20" t="s">
        <v>432</v>
      </c>
      <c r="C44" s="36" t="s">
        <v>463</v>
      </c>
      <c r="D44" s="20" t="s">
        <v>438</v>
      </c>
      <c r="E44" s="20" t="s">
        <v>436</v>
      </c>
      <c r="F44" s="20" t="s">
        <v>432</v>
      </c>
      <c r="G44" s="20" t="s">
        <v>433</v>
      </c>
      <c r="H44" s="36" t="s">
        <v>434</v>
      </c>
      <c r="I44" s="20" t="s">
        <v>487</v>
      </c>
      <c r="J44" s="52" t="s">
        <v>488</v>
      </c>
      <c r="K44" s="123">
        <f>SUM(K47:K48)</f>
        <v>33606</v>
      </c>
      <c r="L44" s="53"/>
      <c r="M44" s="27">
        <f>SUM(M47:M48)</f>
        <v>33606000</v>
      </c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</row>
    <row r="45" spans="1:13" ht="37.5">
      <c r="A45" s="60">
        <v>36</v>
      </c>
      <c r="B45" s="20" t="s">
        <v>489</v>
      </c>
      <c r="C45" s="36" t="s">
        <v>463</v>
      </c>
      <c r="D45" s="20" t="s">
        <v>438</v>
      </c>
      <c r="E45" s="20" t="s">
        <v>436</v>
      </c>
      <c r="F45" s="20" t="s">
        <v>490</v>
      </c>
      <c r="G45" s="20" t="s">
        <v>451</v>
      </c>
      <c r="H45" s="36" t="s">
        <v>434</v>
      </c>
      <c r="I45" s="20" t="s">
        <v>487</v>
      </c>
      <c r="J45" s="55" t="s">
        <v>491</v>
      </c>
      <c r="K45" s="123">
        <f>K48+K47</f>
        <v>33606</v>
      </c>
      <c r="L45" s="56"/>
      <c r="M45" s="27">
        <f>M48+M47</f>
        <v>33606000</v>
      </c>
    </row>
    <row r="46" spans="1:13" ht="18.75">
      <c r="A46" s="60">
        <v>37</v>
      </c>
      <c r="B46" s="20"/>
      <c r="C46" s="36"/>
      <c r="D46" s="20"/>
      <c r="E46" s="20"/>
      <c r="F46" s="20"/>
      <c r="G46" s="20"/>
      <c r="H46" s="36"/>
      <c r="I46" s="20"/>
      <c r="J46" s="55" t="s">
        <v>492</v>
      </c>
      <c r="K46" s="122"/>
      <c r="L46" s="60"/>
      <c r="M46" s="43"/>
    </row>
    <row r="47" spans="1:13" ht="41.25" customHeight="1">
      <c r="A47" s="60">
        <v>38</v>
      </c>
      <c r="B47" s="20"/>
      <c r="C47" s="41"/>
      <c r="D47" s="20"/>
      <c r="E47" s="20"/>
      <c r="F47" s="20"/>
      <c r="G47" s="20"/>
      <c r="H47" s="41"/>
      <c r="I47" s="20"/>
      <c r="J47" s="55" t="s">
        <v>493</v>
      </c>
      <c r="K47" s="124">
        <v>357</v>
      </c>
      <c r="L47" s="142">
        <v>1</v>
      </c>
      <c r="M47" s="27">
        <v>357000</v>
      </c>
    </row>
    <row r="48" spans="1:13" ht="45.75" customHeight="1">
      <c r="A48" s="60">
        <v>39</v>
      </c>
      <c r="B48" s="20"/>
      <c r="C48" s="41"/>
      <c r="D48" s="20"/>
      <c r="E48" s="20"/>
      <c r="F48" s="20"/>
      <c r="G48" s="20"/>
      <c r="H48" s="41"/>
      <c r="I48" s="20"/>
      <c r="J48" s="55" t="s">
        <v>494</v>
      </c>
      <c r="K48" s="124">
        <v>33249</v>
      </c>
      <c r="L48" s="142">
        <v>1</v>
      </c>
      <c r="M48" s="27">
        <v>33249000</v>
      </c>
    </row>
    <row r="49" spans="1:13" ht="49.5" customHeight="1">
      <c r="A49" s="60">
        <v>40</v>
      </c>
      <c r="B49" s="20" t="s">
        <v>432</v>
      </c>
      <c r="C49" s="36" t="s">
        <v>463</v>
      </c>
      <c r="D49" s="36" t="s">
        <v>438</v>
      </c>
      <c r="E49" s="36" t="s">
        <v>438</v>
      </c>
      <c r="F49" s="36" t="s">
        <v>432</v>
      </c>
      <c r="G49" s="36" t="s">
        <v>433</v>
      </c>
      <c r="H49" s="36" t="s">
        <v>434</v>
      </c>
      <c r="I49" s="36" t="s">
        <v>432</v>
      </c>
      <c r="J49" s="55" t="s">
        <v>625</v>
      </c>
      <c r="K49" s="124">
        <f>K51+K56</f>
        <v>31746.2</v>
      </c>
      <c r="L49" s="142"/>
      <c r="M49" s="127">
        <f>M51+M56</f>
        <v>31746200</v>
      </c>
    </row>
    <row r="50" spans="1:13" ht="18.75">
      <c r="A50" s="60">
        <v>41</v>
      </c>
      <c r="B50" s="20"/>
      <c r="C50" s="36"/>
      <c r="D50" s="36"/>
      <c r="E50" s="36"/>
      <c r="F50" s="36"/>
      <c r="G50" s="36"/>
      <c r="H50" s="36"/>
      <c r="I50" s="36"/>
      <c r="J50" s="55" t="s">
        <v>492</v>
      </c>
      <c r="K50" s="124"/>
      <c r="L50" s="56"/>
      <c r="M50" s="27"/>
    </row>
    <row r="51" spans="1:13" ht="49.5" customHeight="1">
      <c r="A51" s="60">
        <v>42</v>
      </c>
      <c r="B51" s="20" t="s">
        <v>432</v>
      </c>
      <c r="C51" s="41" t="s">
        <v>463</v>
      </c>
      <c r="D51" s="20" t="s">
        <v>438</v>
      </c>
      <c r="E51" s="20" t="s">
        <v>438</v>
      </c>
      <c r="F51" s="20" t="s">
        <v>659</v>
      </c>
      <c r="G51" s="20" t="s">
        <v>433</v>
      </c>
      <c r="H51" s="41" t="s">
        <v>434</v>
      </c>
      <c r="I51" s="41" t="s">
        <v>487</v>
      </c>
      <c r="J51" s="116" t="s">
        <v>660</v>
      </c>
      <c r="K51" s="124">
        <f>K53</f>
        <v>367.2</v>
      </c>
      <c r="L51" s="56"/>
      <c r="M51" s="27">
        <f>M53</f>
        <v>367200</v>
      </c>
    </row>
    <row r="52" spans="1:13" ht="18.75">
      <c r="A52" s="60">
        <v>43</v>
      </c>
      <c r="B52" s="21"/>
      <c r="C52" s="41"/>
      <c r="D52" s="41"/>
      <c r="E52" s="41"/>
      <c r="F52" s="41"/>
      <c r="G52" s="41"/>
      <c r="H52" s="41"/>
      <c r="I52" s="41"/>
      <c r="J52" s="116" t="s">
        <v>492</v>
      </c>
      <c r="K52" s="124"/>
      <c r="L52" s="56"/>
      <c r="M52" s="27"/>
    </row>
    <row r="53" spans="1:13" ht="49.5" customHeight="1">
      <c r="A53" s="60">
        <v>44</v>
      </c>
      <c r="B53" s="21">
        <v>908</v>
      </c>
      <c r="C53" s="41" t="s">
        <v>463</v>
      </c>
      <c r="D53" s="41" t="s">
        <v>438</v>
      </c>
      <c r="E53" s="41" t="s">
        <v>438</v>
      </c>
      <c r="F53" s="41" t="s">
        <v>659</v>
      </c>
      <c r="G53" s="41" t="s">
        <v>451</v>
      </c>
      <c r="H53" s="41" t="s">
        <v>434</v>
      </c>
      <c r="I53" s="41" t="s">
        <v>487</v>
      </c>
      <c r="J53" s="116" t="s">
        <v>696</v>
      </c>
      <c r="K53" s="124">
        <f>K55</f>
        <v>367.2</v>
      </c>
      <c r="L53" s="142">
        <v>1</v>
      </c>
      <c r="M53" s="127">
        <f>M55</f>
        <v>367200</v>
      </c>
    </row>
    <row r="54" spans="1:13" ht="18.75">
      <c r="A54" s="60">
        <v>45</v>
      </c>
      <c r="B54" s="20"/>
      <c r="C54" s="36"/>
      <c r="D54" s="36"/>
      <c r="E54" s="36"/>
      <c r="F54" s="36"/>
      <c r="G54" s="36"/>
      <c r="H54" s="36"/>
      <c r="I54" s="36"/>
      <c r="J54" s="116" t="s">
        <v>492</v>
      </c>
      <c r="K54" s="124"/>
      <c r="L54" s="142"/>
      <c r="M54" s="27"/>
    </row>
    <row r="55" spans="1:13" ht="49.5" customHeight="1">
      <c r="A55" s="60">
        <v>46</v>
      </c>
      <c r="B55" s="20"/>
      <c r="C55" s="36"/>
      <c r="D55" s="36"/>
      <c r="E55" s="36"/>
      <c r="F55" s="36"/>
      <c r="G55" s="36"/>
      <c r="H55" s="36"/>
      <c r="I55" s="36"/>
      <c r="J55" s="55" t="s">
        <v>55</v>
      </c>
      <c r="K55" s="124">
        <v>367.2</v>
      </c>
      <c r="L55" s="142">
        <v>1</v>
      </c>
      <c r="M55" s="27">
        <v>367200</v>
      </c>
    </row>
    <row r="56" spans="1:13" ht="18.75">
      <c r="A56" s="60">
        <v>47</v>
      </c>
      <c r="B56" s="20" t="s">
        <v>432</v>
      </c>
      <c r="C56" s="41" t="s">
        <v>463</v>
      </c>
      <c r="D56" s="41" t="s">
        <v>438</v>
      </c>
      <c r="E56" s="41" t="s">
        <v>438</v>
      </c>
      <c r="F56" s="41" t="s">
        <v>622</v>
      </c>
      <c r="G56" s="41" t="s">
        <v>433</v>
      </c>
      <c r="H56" s="41" t="s">
        <v>434</v>
      </c>
      <c r="I56" s="41" t="s">
        <v>487</v>
      </c>
      <c r="J56" s="55" t="s">
        <v>624</v>
      </c>
      <c r="K56" s="124">
        <f>K58+K65+K68+K75+K78</f>
        <v>31379</v>
      </c>
      <c r="L56" s="142"/>
      <c r="M56" s="27">
        <f>M58+M65+M68+M75+M78</f>
        <v>31379000</v>
      </c>
    </row>
    <row r="57" spans="1:13" ht="18.75">
      <c r="A57" s="60">
        <v>48</v>
      </c>
      <c r="B57" s="20"/>
      <c r="C57" s="41"/>
      <c r="D57" s="41"/>
      <c r="E57" s="41"/>
      <c r="F57" s="41"/>
      <c r="G57" s="41"/>
      <c r="H57" s="41"/>
      <c r="I57" s="41"/>
      <c r="J57" s="55" t="s">
        <v>492</v>
      </c>
      <c r="K57" s="124"/>
      <c r="L57" s="142"/>
      <c r="M57" s="27"/>
    </row>
    <row r="58" spans="1:13" ht="18.75">
      <c r="A58" s="60">
        <v>49</v>
      </c>
      <c r="B58" s="20" t="s">
        <v>471</v>
      </c>
      <c r="C58" s="41" t="s">
        <v>463</v>
      </c>
      <c r="D58" s="41" t="s">
        <v>438</v>
      </c>
      <c r="E58" s="41" t="s">
        <v>438</v>
      </c>
      <c r="F58" s="41" t="s">
        <v>622</v>
      </c>
      <c r="G58" s="41" t="s">
        <v>451</v>
      </c>
      <c r="H58" s="41" t="s">
        <v>434</v>
      </c>
      <c r="I58" s="41" t="s">
        <v>487</v>
      </c>
      <c r="J58" s="55" t="s">
        <v>628</v>
      </c>
      <c r="K58" s="124">
        <f>K60+K61+K62+K63+K64</f>
        <v>1627.3</v>
      </c>
      <c r="L58" s="142">
        <v>1</v>
      </c>
      <c r="M58" s="27">
        <f>M60+M61+M62+M63+M64</f>
        <v>1627300</v>
      </c>
    </row>
    <row r="59" spans="1:13" ht="18.75">
      <c r="A59" s="60">
        <v>50</v>
      </c>
      <c r="B59" s="20"/>
      <c r="C59" s="36"/>
      <c r="D59" s="36"/>
      <c r="E59" s="36"/>
      <c r="F59" s="36"/>
      <c r="G59" s="36"/>
      <c r="H59" s="36"/>
      <c r="I59" s="36"/>
      <c r="J59" s="55" t="s">
        <v>492</v>
      </c>
      <c r="K59" s="124"/>
      <c r="L59" s="142"/>
      <c r="M59" s="27"/>
    </row>
    <row r="60" spans="1:13" ht="49.5" customHeight="1">
      <c r="A60" s="60">
        <v>51</v>
      </c>
      <c r="B60" s="20"/>
      <c r="C60" s="36"/>
      <c r="D60" s="36"/>
      <c r="E60" s="36"/>
      <c r="F60" s="36"/>
      <c r="G60" s="36"/>
      <c r="H60" s="36"/>
      <c r="I60" s="36"/>
      <c r="J60" s="55" t="s">
        <v>658</v>
      </c>
      <c r="K60" s="124">
        <v>61.4</v>
      </c>
      <c r="L60" s="142">
        <v>1</v>
      </c>
      <c r="M60" s="27">
        <v>61400</v>
      </c>
    </row>
    <row r="61" spans="1:13" ht="56.25">
      <c r="A61" s="60">
        <v>52</v>
      </c>
      <c r="B61" s="20"/>
      <c r="C61" s="36"/>
      <c r="D61" s="36"/>
      <c r="E61" s="36"/>
      <c r="F61" s="36"/>
      <c r="G61" s="36"/>
      <c r="H61" s="36"/>
      <c r="I61" s="36"/>
      <c r="J61" s="55" t="s">
        <v>699</v>
      </c>
      <c r="K61" s="124">
        <v>840</v>
      </c>
      <c r="L61" s="142">
        <v>1</v>
      </c>
      <c r="M61" s="27">
        <v>840000</v>
      </c>
    </row>
    <row r="62" spans="1:13" ht="49.5" customHeight="1">
      <c r="A62" s="60">
        <v>53</v>
      </c>
      <c r="B62" s="20"/>
      <c r="C62" s="36"/>
      <c r="D62" s="36"/>
      <c r="E62" s="36"/>
      <c r="F62" s="36"/>
      <c r="G62" s="36"/>
      <c r="H62" s="36"/>
      <c r="I62" s="36"/>
      <c r="J62" s="55" t="s">
        <v>700</v>
      </c>
      <c r="K62" s="124">
        <v>183.1</v>
      </c>
      <c r="L62" s="142">
        <v>1</v>
      </c>
      <c r="M62" s="27">
        <v>183100</v>
      </c>
    </row>
    <row r="63" spans="1:13" ht="56.25">
      <c r="A63" s="60">
        <v>54</v>
      </c>
      <c r="B63" s="20"/>
      <c r="C63" s="36"/>
      <c r="D63" s="36"/>
      <c r="E63" s="36"/>
      <c r="F63" s="36"/>
      <c r="G63" s="36"/>
      <c r="H63" s="36"/>
      <c r="I63" s="36"/>
      <c r="J63" s="55" t="s">
        <v>50</v>
      </c>
      <c r="K63" s="124">
        <v>75</v>
      </c>
      <c r="L63" s="142">
        <v>1</v>
      </c>
      <c r="M63" s="27">
        <v>75000</v>
      </c>
    </row>
    <row r="64" spans="1:13" ht="75">
      <c r="A64" s="60">
        <v>55</v>
      </c>
      <c r="B64" s="20"/>
      <c r="C64" s="36"/>
      <c r="D64" s="36"/>
      <c r="E64" s="36"/>
      <c r="F64" s="36"/>
      <c r="G64" s="36"/>
      <c r="H64" s="36"/>
      <c r="I64" s="36"/>
      <c r="J64" s="55" t="s">
        <v>53</v>
      </c>
      <c r="K64" s="124">
        <v>467.8</v>
      </c>
      <c r="L64" s="142">
        <v>1</v>
      </c>
      <c r="M64" s="27">
        <v>467800</v>
      </c>
    </row>
    <row r="65" spans="1:13" ht="21.75" customHeight="1">
      <c r="A65" s="60">
        <v>56</v>
      </c>
      <c r="B65" s="20" t="s">
        <v>582</v>
      </c>
      <c r="C65" s="41" t="s">
        <v>463</v>
      </c>
      <c r="D65" s="41" t="s">
        <v>438</v>
      </c>
      <c r="E65" s="41" t="s">
        <v>438</v>
      </c>
      <c r="F65" s="41" t="s">
        <v>622</v>
      </c>
      <c r="G65" s="41" t="s">
        <v>451</v>
      </c>
      <c r="H65" s="41" t="s">
        <v>434</v>
      </c>
      <c r="I65" s="41" t="s">
        <v>487</v>
      </c>
      <c r="J65" s="55" t="s">
        <v>628</v>
      </c>
      <c r="K65" s="124">
        <f>K67</f>
        <v>1294</v>
      </c>
      <c r="L65" s="142">
        <v>1</v>
      </c>
      <c r="M65" s="27">
        <f>M67</f>
        <v>1294000</v>
      </c>
    </row>
    <row r="66" spans="1:13" ht="21.75" customHeight="1">
      <c r="A66" s="60">
        <v>57</v>
      </c>
      <c r="B66" s="20"/>
      <c r="C66" s="41"/>
      <c r="D66" s="41"/>
      <c r="E66" s="41"/>
      <c r="F66" s="41"/>
      <c r="G66" s="41"/>
      <c r="H66" s="41"/>
      <c r="I66" s="41"/>
      <c r="J66" s="55" t="s">
        <v>492</v>
      </c>
      <c r="K66" s="124"/>
      <c r="L66" s="142"/>
      <c r="M66" s="27"/>
    </row>
    <row r="67" spans="1:13" ht="56.25">
      <c r="A67" s="60">
        <v>58</v>
      </c>
      <c r="B67" s="20"/>
      <c r="C67" s="41"/>
      <c r="D67" s="41"/>
      <c r="E67" s="41"/>
      <c r="F67" s="41"/>
      <c r="G67" s="41"/>
      <c r="H67" s="41"/>
      <c r="I67" s="41"/>
      <c r="J67" s="55" t="s">
        <v>49</v>
      </c>
      <c r="K67" s="124">
        <v>1294</v>
      </c>
      <c r="L67" s="142">
        <v>1</v>
      </c>
      <c r="M67" s="27">
        <v>1294000</v>
      </c>
    </row>
    <row r="68" spans="1:13" ht="21.75" customHeight="1">
      <c r="A68" s="60">
        <v>59</v>
      </c>
      <c r="B68" s="20" t="s">
        <v>584</v>
      </c>
      <c r="C68" s="41" t="s">
        <v>463</v>
      </c>
      <c r="D68" s="41" t="s">
        <v>438</v>
      </c>
      <c r="E68" s="41" t="s">
        <v>438</v>
      </c>
      <c r="F68" s="41" t="s">
        <v>622</v>
      </c>
      <c r="G68" s="41" t="s">
        <v>451</v>
      </c>
      <c r="H68" s="41" t="s">
        <v>434</v>
      </c>
      <c r="I68" s="41" t="s">
        <v>487</v>
      </c>
      <c r="J68" s="55" t="s">
        <v>628</v>
      </c>
      <c r="K68" s="124">
        <f>K70+K71+K72+K73+K74</f>
        <v>8755.7</v>
      </c>
      <c r="L68" s="142">
        <v>1</v>
      </c>
      <c r="M68" s="27">
        <f>M70+M71+M72+M73+M74</f>
        <v>8755700</v>
      </c>
    </row>
    <row r="69" spans="1:13" ht="21.75" customHeight="1">
      <c r="A69" s="60">
        <v>60</v>
      </c>
      <c r="B69" s="20"/>
      <c r="C69" s="41"/>
      <c r="D69" s="41"/>
      <c r="E69" s="41"/>
      <c r="F69" s="41"/>
      <c r="G69" s="41"/>
      <c r="H69" s="41"/>
      <c r="I69" s="41"/>
      <c r="J69" s="55" t="s">
        <v>492</v>
      </c>
      <c r="K69" s="124"/>
      <c r="L69" s="142"/>
      <c r="M69" s="27"/>
    </row>
    <row r="70" spans="1:13" ht="37.5">
      <c r="A70" s="60">
        <v>61</v>
      </c>
      <c r="B70" s="20"/>
      <c r="C70" s="41"/>
      <c r="D70" s="41"/>
      <c r="E70" s="41"/>
      <c r="F70" s="41"/>
      <c r="G70" s="41"/>
      <c r="H70" s="41"/>
      <c r="I70" s="41"/>
      <c r="J70" s="55" t="s">
        <v>657</v>
      </c>
      <c r="K70" s="124">
        <v>6169</v>
      </c>
      <c r="L70" s="142">
        <v>1</v>
      </c>
      <c r="M70" s="27">
        <v>6169000</v>
      </c>
    </row>
    <row r="71" spans="1:13" ht="131.25">
      <c r="A71" s="60">
        <v>62</v>
      </c>
      <c r="B71" s="20"/>
      <c r="C71" s="41"/>
      <c r="D71" s="41"/>
      <c r="E71" s="41"/>
      <c r="F71" s="41"/>
      <c r="G71" s="41"/>
      <c r="H71" s="41"/>
      <c r="I71" s="41"/>
      <c r="J71" s="55" t="s">
        <v>697</v>
      </c>
      <c r="K71" s="124">
        <v>217</v>
      </c>
      <c r="L71" s="142">
        <v>1</v>
      </c>
      <c r="M71" s="27">
        <v>217000</v>
      </c>
    </row>
    <row r="72" spans="1:13" ht="18.75">
      <c r="A72" s="60">
        <v>63</v>
      </c>
      <c r="B72" s="20"/>
      <c r="C72" s="41"/>
      <c r="D72" s="41"/>
      <c r="E72" s="41"/>
      <c r="F72" s="41"/>
      <c r="G72" s="41"/>
      <c r="H72" s="41"/>
      <c r="I72" s="41"/>
      <c r="J72" s="55" t="s">
        <v>698</v>
      </c>
      <c r="K72" s="124">
        <v>1976</v>
      </c>
      <c r="L72" s="142">
        <v>1</v>
      </c>
      <c r="M72" s="27">
        <v>1976000</v>
      </c>
    </row>
    <row r="73" spans="1:13" ht="75">
      <c r="A73" s="60">
        <v>64</v>
      </c>
      <c r="B73" s="20"/>
      <c r="C73" s="41"/>
      <c r="D73" s="41"/>
      <c r="E73" s="41"/>
      <c r="F73" s="41"/>
      <c r="G73" s="41"/>
      <c r="H73" s="41"/>
      <c r="I73" s="41"/>
      <c r="J73" s="55" t="s">
        <v>702</v>
      </c>
      <c r="K73" s="124">
        <v>329.2</v>
      </c>
      <c r="L73" s="142">
        <v>1</v>
      </c>
      <c r="M73" s="27">
        <v>329200</v>
      </c>
    </row>
    <row r="74" spans="1:13" ht="75">
      <c r="A74" s="60">
        <v>65</v>
      </c>
      <c r="B74" s="20"/>
      <c r="C74" s="41"/>
      <c r="D74" s="41"/>
      <c r="E74" s="41"/>
      <c r="F74" s="41"/>
      <c r="G74" s="41"/>
      <c r="H74" s="41"/>
      <c r="I74" s="41"/>
      <c r="J74" s="55" t="s">
        <v>54</v>
      </c>
      <c r="K74" s="124">
        <v>64.5</v>
      </c>
      <c r="L74" s="142">
        <v>1</v>
      </c>
      <c r="M74" s="27">
        <v>64500</v>
      </c>
    </row>
    <row r="75" spans="1:13" ht="18.75">
      <c r="A75" s="60">
        <v>66</v>
      </c>
      <c r="B75" s="20" t="s">
        <v>585</v>
      </c>
      <c r="C75" s="41" t="s">
        <v>463</v>
      </c>
      <c r="D75" s="41" t="s">
        <v>438</v>
      </c>
      <c r="E75" s="41" t="s">
        <v>438</v>
      </c>
      <c r="F75" s="41" t="s">
        <v>622</v>
      </c>
      <c r="G75" s="41" t="s">
        <v>451</v>
      </c>
      <c r="H75" s="41" t="s">
        <v>434</v>
      </c>
      <c r="I75" s="41" t="s">
        <v>487</v>
      </c>
      <c r="J75" s="55" t="s">
        <v>628</v>
      </c>
      <c r="K75" s="124">
        <f>K77</f>
        <v>197</v>
      </c>
      <c r="L75" s="142">
        <v>1</v>
      </c>
      <c r="M75" s="27">
        <f>M77</f>
        <v>197000</v>
      </c>
    </row>
    <row r="76" spans="1:13" ht="18.75">
      <c r="A76" s="60">
        <v>67</v>
      </c>
      <c r="B76" s="20"/>
      <c r="C76" s="41"/>
      <c r="D76" s="41"/>
      <c r="E76" s="41"/>
      <c r="F76" s="41"/>
      <c r="G76" s="41"/>
      <c r="H76" s="41"/>
      <c r="I76" s="41"/>
      <c r="J76" s="55" t="s">
        <v>492</v>
      </c>
      <c r="K76" s="124"/>
      <c r="L76" s="142"/>
      <c r="M76" s="27"/>
    </row>
    <row r="77" spans="1:13" ht="37.5">
      <c r="A77" s="60">
        <v>68</v>
      </c>
      <c r="B77" s="20"/>
      <c r="C77" s="41"/>
      <c r="D77" s="41"/>
      <c r="E77" s="41"/>
      <c r="F77" s="41"/>
      <c r="G77" s="41"/>
      <c r="H77" s="41"/>
      <c r="I77" s="41"/>
      <c r="J77" s="55" t="s">
        <v>701</v>
      </c>
      <c r="K77" s="124">
        <v>197</v>
      </c>
      <c r="L77" s="142">
        <v>1</v>
      </c>
      <c r="M77" s="27">
        <v>197000</v>
      </c>
    </row>
    <row r="78" spans="1:13" ht="21.75" customHeight="1">
      <c r="A78" s="60">
        <v>69</v>
      </c>
      <c r="B78" s="20" t="s">
        <v>489</v>
      </c>
      <c r="C78" s="41" t="s">
        <v>463</v>
      </c>
      <c r="D78" s="41" t="s">
        <v>438</v>
      </c>
      <c r="E78" s="41" t="s">
        <v>438</v>
      </c>
      <c r="F78" s="41" t="s">
        <v>622</v>
      </c>
      <c r="G78" s="41" t="s">
        <v>451</v>
      </c>
      <c r="H78" s="41" t="s">
        <v>434</v>
      </c>
      <c r="I78" s="41" t="s">
        <v>487</v>
      </c>
      <c r="J78" s="55" t="s">
        <v>628</v>
      </c>
      <c r="K78" s="123">
        <f>K80</f>
        <v>19505</v>
      </c>
      <c r="L78" s="142">
        <v>1</v>
      </c>
      <c r="M78" s="27">
        <f>M80</f>
        <v>19505000</v>
      </c>
    </row>
    <row r="79" spans="1:13" ht="21.75" customHeight="1">
      <c r="A79" s="60">
        <v>70</v>
      </c>
      <c r="B79" s="20"/>
      <c r="C79" s="41"/>
      <c r="D79" s="41"/>
      <c r="E79" s="41"/>
      <c r="F79" s="41"/>
      <c r="G79" s="41"/>
      <c r="H79" s="41"/>
      <c r="I79" s="41"/>
      <c r="J79" s="55" t="s">
        <v>492</v>
      </c>
      <c r="K79" s="124"/>
      <c r="L79" s="142"/>
      <c r="M79" s="27"/>
    </row>
    <row r="80" spans="1:13" ht="56.25">
      <c r="A80" s="60">
        <v>71</v>
      </c>
      <c r="B80" s="20"/>
      <c r="C80" s="41"/>
      <c r="D80" s="41"/>
      <c r="E80" s="41"/>
      <c r="F80" s="41"/>
      <c r="G80" s="41"/>
      <c r="H80" s="41"/>
      <c r="I80" s="41"/>
      <c r="J80" s="55" t="s">
        <v>650</v>
      </c>
      <c r="K80" s="124">
        <v>19505</v>
      </c>
      <c r="L80" s="142">
        <v>1</v>
      </c>
      <c r="M80" s="27">
        <v>19505000</v>
      </c>
    </row>
    <row r="81" spans="1:13" ht="37.5">
      <c r="A81" s="60">
        <v>72</v>
      </c>
      <c r="B81" s="20" t="s">
        <v>432</v>
      </c>
      <c r="C81" s="36" t="s">
        <v>463</v>
      </c>
      <c r="D81" s="36" t="s">
        <v>438</v>
      </c>
      <c r="E81" s="36" t="s">
        <v>448</v>
      </c>
      <c r="F81" s="36" t="s">
        <v>432</v>
      </c>
      <c r="G81" s="36" t="s">
        <v>433</v>
      </c>
      <c r="H81" s="36" t="s">
        <v>434</v>
      </c>
      <c r="I81" s="36" t="s">
        <v>432</v>
      </c>
      <c r="J81" s="55" t="s">
        <v>56</v>
      </c>
      <c r="K81" s="124">
        <f>K82+K84+K86+K88+K90+K92+K102</f>
        <v>58070.5</v>
      </c>
      <c r="L81" s="142"/>
      <c r="M81" s="124">
        <f>M82+M84+M86+M88+M90+M92+M102</f>
        <v>58070500</v>
      </c>
    </row>
    <row r="82" spans="1:13" ht="37.5">
      <c r="A82" s="60">
        <v>73</v>
      </c>
      <c r="B82" s="20" t="s">
        <v>432</v>
      </c>
      <c r="C82" s="36" t="s">
        <v>463</v>
      </c>
      <c r="D82" s="36" t="s">
        <v>438</v>
      </c>
      <c r="E82" s="36" t="s">
        <v>448</v>
      </c>
      <c r="F82" s="36" t="s">
        <v>490</v>
      </c>
      <c r="G82" s="36" t="s">
        <v>433</v>
      </c>
      <c r="H82" s="36" t="s">
        <v>432</v>
      </c>
      <c r="I82" s="36" t="s">
        <v>487</v>
      </c>
      <c r="J82" s="55" t="s">
        <v>75</v>
      </c>
      <c r="K82" s="124">
        <f>K83</f>
        <v>5361</v>
      </c>
      <c r="L82" s="142"/>
      <c r="M82" s="27">
        <f>M83</f>
        <v>5361000</v>
      </c>
    </row>
    <row r="83" spans="1:13" ht="37.5">
      <c r="A83" s="60">
        <v>74</v>
      </c>
      <c r="B83" s="20" t="s">
        <v>582</v>
      </c>
      <c r="C83" s="36" t="s">
        <v>463</v>
      </c>
      <c r="D83" s="36" t="s">
        <v>438</v>
      </c>
      <c r="E83" s="36" t="s">
        <v>448</v>
      </c>
      <c r="F83" s="36" t="s">
        <v>490</v>
      </c>
      <c r="G83" s="36" t="s">
        <v>451</v>
      </c>
      <c r="H83" s="36" t="s">
        <v>432</v>
      </c>
      <c r="I83" s="36" t="s">
        <v>487</v>
      </c>
      <c r="J83" s="55" t="s">
        <v>76</v>
      </c>
      <c r="K83" s="124">
        <v>5361</v>
      </c>
      <c r="L83" s="142">
        <v>1</v>
      </c>
      <c r="M83" s="27">
        <v>5361000</v>
      </c>
    </row>
    <row r="84" spans="1:13" ht="67.5" customHeight="1">
      <c r="A84" s="60">
        <v>75</v>
      </c>
      <c r="B84" s="20" t="s">
        <v>432</v>
      </c>
      <c r="C84" s="36" t="s">
        <v>463</v>
      </c>
      <c r="D84" s="36" t="s">
        <v>438</v>
      </c>
      <c r="E84" s="36" t="s">
        <v>448</v>
      </c>
      <c r="F84" s="36" t="s">
        <v>63</v>
      </c>
      <c r="G84" s="36" t="s">
        <v>433</v>
      </c>
      <c r="H84" s="36" t="s">
        <v>434</v>
      </c>
      <c r="I84" s="36" t="s">
        <v>487</v>
      </c>
      <c r="J84" s="55" t="s">
        <v>65</v>
      </c>
      <c r="K84" s="124">
        <f>K85</f>
        <v>4</v>
      </c>
      <c r="L84" s="142"/>
      <c r="M84" s="27">
        <f>M85</f>
        <v>4000</v>
      </c>
    </row>
    <row r="85" spans="1:13" ht="55.5" customHeight="1">
      <c r="A85" s="60">
        <v>76</v>
      </c>
      <c r="B85" s="20" t="s">
        <v>471</v>
      </c>
      <c r="C85" s="36" t="s">
        <v>463</v>
      </c>
      <c r="D85" s="36" t="s">
        <v>438</v>
      </c>
      <c r="E85" s="36" t="s">
        <v>448</v>
      </c>
      <c r="F85" s="36" t="s">
        <v>63</v>
      </c>
      <c r="G85" s="36" t="s">
        <v>451</v>
      </c>
      <c r="H85" s="36" t="s">
        <v>434</v>
      </c>
      <c r="I85" s="36" t="s">
        <v>487</v>
      </c>
      <c r="J85" s="55" t="s">
        <v>64</v>
      </c>
      <c r="K85" s="124">
        <v>4</v>
      </c>
      <c r="L85" s="142">
        <v>1</v>
      </c>
      <c r="M85" s="27">
        <v>4000</v>
      </c>
    </row>
    <row r="86" spans="1:13" ht="55.5" customHeight="1">
      <c r="A86" s="60">
        <v>77</v>
      </c>
      <c r="B86" s="20" t="s">
        <v>432</v>
      </c>
      <c r="C86" s="41" t="s">
        <v>463</v>
      </c>
      <c r="D86" s="41" t="s">
        <v>438</v>
      </c>
      <c r="E86" s="41" t="s">
        <v>448</v>
      </c>
      <c r="F86" s="41" t="s">
        <v>66</v>
      </c>
      <c r="G86" s="41" t="s">
        <v>433</v>
      </c>
      <c r="H86" s="41" t="s">
        <v>434</v>
      </c>
      <c r="I86" s="41" t="s">
        <v>487</v>
      </c>
      <c r="J86" s="55" t="s">
        <v>67</v>
      </c>
      <c r="K86" s="124">
        <f>K87</f>
        <v>542.3</v>
      </c>
      <c r="L86" s="142"/>
      <c r="M86" s="27">
        <f>M87</f>
        <v>542300</v>
      </c>
    </row>
    <row r="87" spans="1:13" ht="56.25">
      <c r="A87" s="60">
        <v>78</v>
      </c>
      <c r="B87" s="20" t="s">
        <v>471</v>
      </c>
      <c r="C87" s="41" t="s">
        <v>463</v>
      </c>
      <c r="D87" s="41" t="s">
        <v>438</v>
      </c>
      <c r="E87" s="41" t="s">
        <v>448</v>
      </c>
      <c r="F87" s="41" t="s">
        <v>66</v>
      </c>
      <c r="G87" s="41" t="s">
        <v>451</v>
      </c>
      <c r="H87" s="41" t="s">
        <v>434</v>
      </c>
      <c r="I87" s="41" t="s">
        <v>487</v>
      </c>
      <c r="J87" s="55" t="s">
        <v>68</v>
      </c>
      <c r="K87" s="124">
        <v>542.3</v>
      </c>
      <c r="L87" s="142">
        <v>1</v>
      </c>
      <c r="M87" s="27">
        <v>542300</v>
      </c>
    </row>
    <row r="88" spans="1:13" ht="56.25">
      <c r="A88" s="60">
        <v>79</v>
      </c>
      <c r="B88" s="20" t="s">
        <v>432</v>
      </c>
      <c r="C88" s="41" t="s">
        <v>463</v>
      </c>
      <c r="D88" s="41" t="s">
        <v>438</v>
      </c>
      <c r="E88" s="41" t="s">
        <v>448</v>
      </c>
      <c r="F88" s="41" t="s">
        <v>442</v>
      </c>
      <c r="G88" s="41" t="s">
        <v>433</v>
      </c>
      <c r="H88" s="41" t="s">
        <v>434</v>
      </c>
      <c r="I88" s="41" t="s">
        <v>487</v>
      </c>
      <c r="J88" s="55" t="s">
        <v>61</v>
      </c>
      <c r="K88" s="124">
        <f>K89</f>
        <v>679.1</v>
      </c>
      <c r="L88" s="142"/>
      <c r="M88" s="27">
        <f>M89</f>
        <v>679100</v>
      </c>
    </row>
    <row r="89" spans="1:13" ht="56.25">
      <c r="A89" s="60">
        <v>80</v>
      </c>
      <c r="B89" s="20" t="s">
        <v>584</v>
      </c>
      <c r="C89" s="41" t="s">
        <v>463</v>
      </c>
      <c r="D89" s="41" t="s">
        <v>438</v>
      </c>
      <c r="E89" s="41" t="s">
        <v>448</v>
      </c>
      <c r="F89" s="41" t="s">
        <v>442</v>
      </c>
      <c r="G89" s="41" t="s">
        <v>451</v>
      </c>
      <c r="H89" s="41" t="s">
        <v>434</v>
      </c>
      <c r="I89" s="41" t="s">
        <v>487</v>
      </c>
      <c r="J89" s="55" t="s">
        <v>62</v>
      </c>
      <c r="K89" s="124">
        <v>679.1</v>
      </c>
      <c r="L89" s="142">
        <v>1</v>
      </c>
      <c r="M89" s="27">
        <v>679100</v>
      </c>
    </row>
    <row r="90" spans="1:13" ht="56.25">
      <c r="A90" s="60">
        <v>81</v>
      </c>
      <c r="B90" s="20" t="s">
        <v>432</v>
      </c>
      <c r="C90" s="41" t="s">
        <v>463</v>
      </c>
      <c r="D90" s="41" t="s">
        <v>438</v>
      </c>
      <c r="E90" s="41" t="s">
        <v>448</v>
      </c>
      <c r="F90" s="41" t="s">
        <v>443</v>
      </c>
      <c r="G90" s="41" t="s">
        <v>433</v>
      </c>
      <c r="H90" s="41" t="s">
        <v>434</v>
      </c>
      <c r="I90" s="41" t="s">
        <v>487</v>
      </c>
      <c r="J90" s="55" t="s">
        <v>59</v>
      </c>
      <c r="K90" s="124">
        <f>K91</f>
        <v>7526</v>
      </c>
      <c r="L90" s="142"/>
      <c r="M90" s="27">
        <f>M91</f>
        <v>7526000</v>
      </c>
    </row>
    <row r="91" spans="1:13" ht="56.25">
      <c r="A91" s="60">
        <v>82</v>
      </c>
      <c r="B91" s="20" t="s">
        <v>582</v>
      </c>
      <c r="C91" s="41" t="s">
        <v>463</v>
      </c>
      <c r="D91" s="41" t="s">
        <v>438</v>
      </c>
      <c r="E91" s="41" t="s">
        <v>448</v>
      </c>
      <c r="F91" s="41" t="s">
        <v>443</v>
      </c>
      <c r="G91" s="41" t="s">
        <v>451</v>
      </c>
      <c r="H91" s="41" t="s">
        <v>434</v>
      </c>
      <c r="I91" s="41" t="s">
        <v>487</v>
      </c>
      <c r="J91" s="55" t="s">
        <v>60</v>
      </c>
      <c r="K91" s="124">
        <v>7526</v>
      </c>
      <c r="L91" s="142">
        <v>1</v>
      </c>
      <c r="M91" s="27">
        <v>7526000</v>
      </c>
    </row>
    <row r="92" spans="1:13" ht="37.5">
      <c r="A92" s="60">
        <v>83</v>
      </c>
      <c r="B92" s="20" t="s">
        <v>432</v>
      </c>
      <c r="C92" s="41" t="s">
        <v>463</v>
      </c>
      <c r="D92" s="41" t="s">
        <v>438</v>
      </c>
      <c r="E92" s="41" t="s">
        <v>448</v>
      </c>
      <c r="F92" s="41" t="s">
        <v>519</v>
      </c>
      <c r="G92" s="41" t="s">
        <v>433</v>
      </c>
      <c r="H92" s="41" t="s">
        <v>434</v>
      </c>
      <c r="I92" s="41" t="s">
        <v>487</v>
      </c>
      <c r="J92" s="55" t="s">
        <v>69</v>
      </c>
      <c r="K92" s="124">
        <f>K94+K99</f>
        <v>9110.1</v>
      </c>
      <c r="L92" s="142"/>
      <c r="M92" s="27">
        <f>M94+M99</f>
        <v>9110100</v>
      </c>
    </row>
    <row r="93" spans="1:13" ht="18.75">
      <c r="A93" s="60">
        <v>84</v>
      </c>
      <c r="B93" s="20"/>
      <c r="C93" s="41"/>
      <c r="D93" s="41"/>
      <c r="E93" s="41"/>
      <c r="F93" s="41"/>
      <c r="G93" s="41"/>
      <c r="H93" s="41"/>
      <c r="I93" s="41"/>
      <c r="J93" s="55" t="s">
        <v>492</v>
      </c>
      <c r="K93" s="124"/>
      <c r="L93" s="142"/>
      <c r="M93" s="27"/>
    </row>
    <row r="94" spans="1:13" ht="37.5">
      <c r="A94" s="60">
        <v>85</v>
      </c>
      <c r="B94" s="20" t="s">
        <v>471</v>
      </c>
      <c r="C94" s="41" t="s">
        <v>463</v>
      </c>
      <c r="D94" s="41" t="s">
        <v>438</v>
      </c>
      <c r="E94" s="41" t="s">
        <v>448</v>
      </c>
      <c r="F94" s="41" t="s">
        <v>519</v>
      </c>
      <c r="G94" s="41" t="s">
        <v>451</v>
      </c>
      <c r="H94" s="41" t="s">
        <v>434</v>
      </c>
      <c r="I94" s="41" t="s">
        <v>487</v>
      </c>
      <c r="J94" s="55" t="s">
        <v>70</v>
      </c>
      <c r="K94" s="124">
        <f>K96+K97+K98</f>
        <v>115.1</v>
      </c>
      <c r="L94" s="142">
        <v>1</v>
      </c>
      <c r="M94" s="27">
        <f>M96+M97+M98</f>
        <v>115100</v>
      </c>
    </row>
    <row r="95" spans="1:13" ht="18.75">
      <c r="A95" s="60">
        <v>86</v>
      </c>
      <c r="B95" s="20"/>
      <c r="C95" s="41"/>
      <c r="D95" s="41"/>
      <c r="E95" s="41"/>
      <c r="F95" s="41"/>
      <c r="G95" s="41"/>
      <c r="H95" s="41"/>
      <c r="I95" s="41"/>
      <c r="J95" s="55" t="s">
        <v>492</v>
      </c>
      <c r="K95" s="124"/>
      <c r="L95" s="142"/>
      <c r="M95" s="27"/>
    </row>
    <row r="96" spans="1:13" ht="75">
      <c r="A96" s="60">
        <v>87</v>
      </c>
      <c r="B96" s="20"/>
      <c r="C96" s="41"/>
      <c r="D96" s="41"/>
      <c r="E96" s="41"/>
      <c r="F96" s="41"/>
      <c r="G96" s="41"/>
      <c r="H96" s="41"/>
      <c r="I96" s="41"/>
      <c r="J96" s="55" t="s">
        <v>71</v>
      </c>
      <c r="K96" s="124">
        <v>36</v>
      </c>
      <c r="L96" s="142">
        <v>1</v>
      </c>
      <c r="M96" s="27">
        <v>36000</v>
      </c>
    </row>
    <row r="97" spans="1:13" ht="75">
      <c r="A97" s="60">
        <v>88</v>
      </c>
      <c r="B97" s="20"/>
      <c r="C97" s="41"/>
      <c r="D97" s="41"/>
      <c r="E97" s="41"/>
      <c r="F97" s="41"/>
      <c r="G97" s="41"/>
      <c r="H97" s="41"/>
      <c r="I97" s="41"/>
      <c r="J97" s="55" t="s">
        <v>73</v>
      </c>
      <c r="K97" s="124">
        <v>0.1</v>
      </c>
      <c r="L97" s="142">
        <v>1</v>
      </c>
      <c r="M97" s="27">
        <v>100</v>
      </c>
    </row>
    <row r="98" spans="1:13" ht="37.5">
      <c r="A98" s="60">
        <v>89</v>
      </c>
      <c r="B98" s="20"/>
      <c r="C98" s="41"/>
      <c r="D98" s="41"/>
      <c r="E98" s="41"/>
      <c r="F98" s="41"/>
      <c r="G98" s="41"/>
      <c r="H98" s="41"/>
      <c r="I98" s="41"/>
      <c r="J98" s="55" t="s">
        <v>74</v>
      </c>
      <c r="K98" s="124">
        <v>79</v>
      </c>
      <c r="L98" s="142">
        <v>1</v>
      </c>
      <c r="M98" s="27">
        <v>79000</v>
      </c>
    </row>
    <row r="99" spans="1:13" ht="37.5">
      <c r="A99" s="60">
        <v>90</v>
      </c>
      <c r="B99" s="20" t="s">
        <v>582</v>
      </c>
      <c r="C99" s="41" t="s">
        <v>463</v>
      </c>
      <c r="D99" s="41" t="s">
        <v>438</v>
      </c>
      <c r="E99" s="41" t="s">
        <v>448</v>
      </c>
      <c r="F99" s="41" t="s">
        <v>519</v>
      </c>
      <c r="G99" s="41" t="s">
        <v>451</v>
      </c>
      <c r="H99" s="41" t="s">
        <v>434</v>
      </c>
      <c r="I99" s="41" t="s">
        <v>487</v>
      </c>
      <c r="J99" s="55" t="s">
        <v>70</v>
      </c>
      <c r="K99" s="124">
        <f>K101</f>
        <v>8995</v>
      </c>
      <c r="L99" s="142">
        <v>1</v>
      </c>
      <c r="M99" s="27">
        <f>M101</f>
        <v>8995000</v>
      </c>
    </row>
    <row r="100" spans="1:13" ht="18.75">
      <c r="A100" s="60">
        <v>91</v>
      </c>
      <c r="B100" s="20"/>
      <c r="C100" s="41"/>
      <c r="D100" s="41"/>
      <c r="E100" s="41"/>
      <c r="F100" s="41"/>
      <c r="G100" s="41"/>
      <c r="H100" s="41"/>
      <c r="I100" s="41"/>
      <c r="J100" s="55" t="s">
        <v>492</v>
      </c>
      <c r="K100" s="124"/>
      <c r="L100" s="142"/>
      <c r="M100" s="27"/>
    </row>
    <row r="101" spans="1:13" ht="75">
      <c r="A101" s="60">
        <v>92</v>
      </c>
      <c r="B101" s="20"/>
      <c r="C101" s="41"/>
      <c r="D101" s="41"/>
      <c r="E101" s="41"/>
      <c r="F101" s="41"/>
      <c r="G101" s="41"/>
      <c r="H101" s="41"/>
      <c r="I101" s="41"/>
      <c r="J101" s="55" t="s">
        <v>72</v>
      </c>
      <c r="K101" s="124">
        <v>8995</v>
      </c>
      <c r="L101" s="142">
        <v>1</v>
      </c>
      <c r="M101" s="27">
        <v>8995000</v>
      </c>
    </row>
    <row r="102" spans="1:13" ht="18.75">
      <c r="A102" s="60">
        <v>93</v>
      </c>
      <c r="B102" s="20" t="s">
        <v>432</v>
      </c>
      <c r="C102" s="41" t="s">
        <v>463</v>
      </c>
      <c r="D102" s="41" t="s">
        <v>438</v>
      </c>
      <c r="E102" s="41" t="s">
        <v>448</v>
      </c>
      <c r="F102" s="41" t="s">
        <v>622</v>
      </c>
      <c r="G102" s="41" t="s">
        <v>433</v>
      </c>
      <c r="H102" s="41" t="s">
        <v>434</v>
      </c>
      <c r="I102" s="41" t="s">
        <v>487</v>
      </c>
      <c r="J102" s="55" t="s">
        <v>57</v>
      </c>
      <c r="K102" s="124">
        <f>K103</f>
        <v>34848</v>
      </c>
      <c r="L102" s="142"/>
      <c r="M102" s="27">
        <f>M103</f>
        <v>34848000</v>
      </c>
    </row>
    <row r="103" spans="1:13" ht="18.75">
      <c r="A103" s="60">
        <v>94</v>
      </c>
      <c r="B103" s="20" t="s">
        <v>584</v>
      </c>
      <c r="C103" s="41" t="s">
        <v>463</v>
      </c>
      <c r="D103" s="41" t="s">
        <v>438</v>
      </c>
      <c r="E103" s="41" t="s">
        <v>448</v>
      </c>
      <c r="F103" s="41" t="s">
        <v>622</v>
      </c>
      <c r="G103" s="41" t="s">
        <v>451</v>
      </c>
      <c r="H103" s="41" t="s">
        <v>434</v>
      </c>
      <c r="I103" s="41" t="s">
        <v>487</v>
      </c>
      <c r="J103" s="55" t="s">
        <v>623</v>
      </c>
      <c r="K103" s="124">
        <f>K105</f>
        <v>34848</v>
      </c>
      <c r="L103" s="142">
        <v>1</v>
      </c>
      <c r="M103" s="27">
        <f>M105</f>
        <v>34848000</v>
      </c>
    </row>
    <row r="104" spans="1:13" ht="18.75">
      <c r="A104" s="60">
        <v>95</v>
      </c>
      <c r="B104" s="20"/>
      <c r="C104" s="41"/>
      <c r="D104" s="41"/>
      <c r="E104" s="41"/>
      <c r="F104" s="41"/>
      <c r="G104" s="41"/>
      <c r="H104" s="41"/>
      <c r="I104" s="41"/>
      <c r="J104" s="55" t="s">
        <v>492</v>
      </c>
      <c r="K104" s="124"/>
      <c r="L104" s="142"/>
      <c r="M104" s="27"/>
    </row>
    <row r="105" spans="1:13" ht="206.25">
      <c r="A105" s="60">
        <v>96</v>
      </c>
      <c r="B105" s="20"/>
      <c r="C105" s="41"/>
      <c r="D105" s="41"/>
      <c r="E105" s="41"/>
      <c r="F105" s="41"/>
      <c r="G105" s="41"/>
      <c r="H105" s="41"/>
      <c r="I105" s="41"/>
      <c r="J105" s="55" t="s">
        <v>58</v>
      </c>
      <c r="K105" s="124">
        <v>34848</v>
      </c>
      <c r="L105" s="142">
        <v>1</v>
      </c>
      <c r="M105" s="27">
        <v>34848000</v>
      </c>
    </row>
    <row r="106" spans="1:13" ht="18.75">
      <c r="A106" s="60">
        <v>97</v>
      </c>
      <c r="B106" s="20" t="s">
        <v>432</v>
      </c>
      <c r="C106" s="41" t="s">
        <v>463</v>
      </c>
      <c r="D106" s="41" t="s">
        <v>438</v>
      </c>
      <c r="E106" s="41" t="s">
        <v>451</v>
      </c>
      <c r="F106" s="41" t="s">
        <v>432</v>
      </c>
      <c r="G106" s="41" t="s">
        <v>433</v>
      </c>
      <c r="H106" s="41" t="s">
        <v>434</v>
      </c>
      <c r="I106" s="41" t="s">
        <v>487</v>
      </c>
      <c r="J106" s="55" t="s">
        <v>77</v>
      </c>
      <c r="K106" s="124">
        <f>K107</f>
        <v>970</v>
      </c>
      <c r="L106" s="142"/>
      <c r="M106" s="27">
        <f>M107</f>
        <v>970000</v>
      </c>
    </row>
    <row r="107" spans="1:13" ht="37.5">
      <c r="A107" s="60">
        <v>98</v>
      </c>
      <c r="B107" s="20" t="s">
        <v>584</v>
      </c>
      <c r="C107" s="41" t="s">
        <v>463</v>
      </c>
      <c r="D107" s="41" t="s">
        <v>438</v>
      </c>
      <c r="E107" s="41" t="s">
        <v>451</v>
      </c>
      <c r="F107" s="41" t="s">
        <v>432</v>
      </c>
      <c r="G107" s="41" t="s">
        <v>451</v>
      </c>
      <c r="H107" s="41" t="s">
        <v>434</v>
      </c>
      <c r="I107" s="41" t="s">
        <v>487</v>
      </c>
      <c r="J107" s="55" t="s">
        <v>78</v>
      </c>
      <c r="K107" s="124">
        <f>K109+K110+K111</f>
        <v>970</v>
      </c>
      <c r="L107" s="142">
        <v>1</v>
      </c>
      <c r="M107" s="27">
        <f>M109+M110+M111</f>
        <v>970000</v>
      </c>
    </row>
    <row r="108" spans="1:13" ht="18.75">
      <c r="A108" s="60">
        <v>99</v>
      </c>
      <c r="B108" s="20"/>
      <c r="C108" s="41"/>
      <c r="D108" s="41"/>
      <c r="E108" s="41"/>
      <c r="F108" s="41"/>
      <c r="G108" s="41"/>
      <c r="H108" s="41"/>
      <c r="I108" s="41"/>
      <c r="J108" s="55" t="s">
        <v>492</v>
      </c>
      <c r="K108" s="124"/>
      <c r="L108" s="142"/>
      <c r="M108" s="27"/>
    </row>
    <row r="109" spans="1:13" ht="80.25" customHeight="1">
      <c r="A109" s="60">
        <v>100</v>
      </c>
      <c r="B109" s="20"/>
      <c r="C109" s="41"/>
      <c r="D109" s="41"/>
      <c r="E109" s="41"/>
      <c r="F109" s="41"/>
      <c r="G109" s="41"/>
      <c r="H109" s="41"/>
      <c r="I109" s="41"/>
      <c r="J109" s="128" t="s">
        <v>79</v>
      </c>
      <c r="K109" s="124">
        <v>70</v>
      </c>
      <c r="L109" s="142">
        <v>1</v>
      </c>
      <c r="M109" s="27">
        <v>70000</v>
      </c>
    </row>
    <row r="110" spans="1:13" ht="131.25">
      <c r="A110" s="60">
        <v>101</v>
      </c>
      <c r="B110" s="20"/>
      <c r="C110" s="41"/>
      <c r="D110" s="41"/>
      <c r="E110" s="41"/>
      <c r="F110" s="41"/>
      <c r="G110" s="41"/>
      <c r="H110" s="41"/>
      <c r="I110" s="41"/>
      <c r="J110" s="128" t="s">
        <v>80</v>
      </c>
      <c r="K110" s="124">
        <v>697</v>
      </c>
      <c r="L110" s="142">
        <v>1</v>
      </c>
      <c r="M110" s="27">
        <v>697000</v>
      </c>
    </row>
    <row r="111" spans="1:13" ht="121.5" customHeight="1">
      <c r="A111" s="60">
        <v>102</v>
      </c>
      <c r="B111" s="20"/>
      <c r="C111" s="41"/>
      <c r="D111" s="41"/>
      <c r="E111" s="41"/>
      <c r="F111" s="41"/>
      <c r="G111" s="41"/>
      <c r="H111" s="41"/>
      <c r="I111" s="41"/>
      <c r="J111" s="128" t="s">
        <v>81</v>
      </c>
      <c r="K111" s="124">
        <v>203</v>
      </c>
      <c r="L111" s="142">
        <v>1</v>
      </c>
      <c r="M111" s="27">
        <v>203000</v>
      </c>
    </row>
    <row r="112" spans="1:13" ht="18.75">
      <c r="A112" s="61">
        <v>103</v>
      </c>
      <c r="B112" s="189"/>
      <c r="C112" s="190"/>
      <c r="D112" s="190"/>
      <c r="E112" s="190"/>
      <c r="F112" s="190"/>
      <c r="G112" s="190"/>
      <c r="H112" s="190"/>
      <c r="I112" s="191"/>
      <c r="J112" s="15" t="s">
        <v>495</v>
      </c>
      <c r="K112" s="122">
        <f>K8+K42</f>
        <v>178378.7</v>
      </c>
      <c r="L112" s="143"/>
      <c r="M112" s="43">
        <f>M42+M8</f>
        <v>212837094</v>
      </c>
    </row>
    <row r="113" spans="2:9" ht="18.75">
      <c r="B113" s="57"/>
      <c r="C113" s="38"/>
      <c r="D113" s="38"/>
      <c r="E113" s="38"/>
      <c r="F113" s="38"/>
      <c r="G113" s="38"/>
      <c r="H113" s="38"/>
      <c r="I113" s="38"/>
    </row>
    <row r="114" spans="2:9" ht="18.75">
      <c r="B114" s="57"/>
      <c r="C114" s="38"/>
      <c r="D114" s="38"/>
      <c r="E114" s="38"/>
      <c r="F114" s="38"/>
      <c r="G114" s="38"/>
      <c r="H114" s="38"/>
      <c r="I114" s="38"/>
    </row>
    <row r="115" spans="2:9" ht="18.75">
      <c r="B115" s="57"/>
      <c r="C115" s="38"/>
      <c r="D115" s="38"/>
      <c r="E115" s="38"/>
      <c r="F115" s="38"/>
      <c r="G115" s="38"/>
      <c r="H115" s="38"/>
      <c r="I115" s="38"/>
    </row>
    <row r="116" spans="2:13" ht="18.75">
      <c r="B116" s="57"/>
      <c r="C116" s="38"/>
      <c r="D116" s="38"/>
      <c r="E116" s="38"/>
      <c r="F116" s="38"/>
      <c r="G116" s="38"/>
      <c r="H116" s="38"/>
      <c r="I116" s="38"/>
      <c r="M116" s="62"/>
    </row>
    <row r="117" spans="2:13" ht="18.75">
      <c r="B117" s="57"/>
      <c r="C117" s="38"/>
      <c r="D117" s="38"/>
      <c r="E117" s="38"/>
      <c r="F117" s="38"/>
      <c r="G117" s="38"/>
      <c r="H117" s="38"/>
      <c r="I117" s="38"/>
      <c r="M117" s="62"/>
    </row>
    <row r="118" spans="2:9" ht="18.75">
      <c r="B118" s="57"/>
      <c r="C118" s="38"/>
      <c r="D118" s="38"/>
      <c r="E118" s="38"/>
      <c r="F118" s="38"/>
      <c r="G118" s="38"/>
      <c r="H118" s="38"/>
      <c r="I118" s="38"/>
    </row>
    <row r="119" spans="2:9" ht="18.75">
      <c r="B119" s="57"/>
      <c r="C119" s="38"/>
      <c r="D119" s="38"/>
      <c r="E119" s="38"/>
      <c r="F119" s="38"/>
      <c r="G119" s="38"/>
      <c r="H119" s="38"/>
      <c r="I119" s="38"/>
    </row>
    <row r="120" spans="2:9" ht="18.75">
      <c r="B120" s="57"/>
      <c r="C120" s="38"/>
      <c r="D120" s="38"/>
      <c r="E120" s="38"/>
      <c r="F120" s="38"/>
      <c r="G120" s="38"/>
      <c r="H120" s="38"/>
      <c r="I120" s="38"/>
    </row>
    <row r="121" spans="2:9" ht="18.75">
      <c r="B121" s="57"/>
      <c r="C121" s="38"/>
      <c r="D121" s="38"/>
      <c r="E121" s="38"/>
      <c r="F121" s="38"/>
      <c r="G121" s="38"/>
      <c r="H121" s="38"/>
      <c r="I121" s="38"/>
    </row>
    <row r="122" spans="2:9" ht="18.75">
      <c r="B122" s="57"/>
      <c r="C122" s="38"/>
      <c r="D122" s="38"/>
      <c r="E122" s="38"/>
      <c r="F122" s="38"/>
      <c r="G122" s="38"/>
      <c r="H122" s="38"/>
      <c r="I122" s="38"/>
    </row>
    <row r="123" spans="2:9" ht="18.75">
      <c r="B123" s="57"/>
      <c r="C123" s="38"/>
      <c r="D123" s="38"/>
      <c r="E123" s="38"/>
      <c r="F123" s="38"/>
      <c r="G123" s="38"/>
      <c r="H123" s="38"/>
      <c r="I123" s="38"/>
    </row>
    <row r="124" spans="2:9" ht="18.75">
      <c r="B124" s="57"/>
      <c r="C124" s="38"/>
      <c r="D124" s="38"/>
      <c r="E124" s="38"/>
      <c r="F124" s="38"/>
      <c r="G124" s="38"/>
      <c r="H124" s="38"/>
      <c r="I124" s="38"/>
    </row>
    <row r="125" spans="2:9" ht="18.75">
      <c r="B125" s="57"/>
      <c r="C125" s="38"/>
      <c r="D125" s="38"/>
      <c r="E125" s="38"/>
      <c r="F125" s="38"/>
      <c r="G125" s="38"/>
      <c r="H125" s="38"/>
      <c r="I125" s="38"/>
    </row>
    <row r="126" spans="2:9" ht="18.75">
      <c r="B126" s="57"/>
      <c r="C126" s="38"/>
      <c r="D126" s="38"/>
      <c r="E126" s="38"/>
      <c r="F126" s="38"/>
      <c r="G126" s="38"/>
      <c r="H126" s="38"/>
      <c r="I126" s="38"/>
    </row>
    <row r="127" spans="2:9" ht="18.75">
      <c r="B127" s="57"/>
      <c r="C127" s="38"/>
      <c r="D127" s="38"/>
      <c r="E127" s="38"/>
      <c r="F127" s="38"/>
      <c r="G127" s="38"/>
      <c r="H127" s="38"/>
      <c r="I127" s="38"/>
    </row>
    <row r="128" spans="2:9" ht="18.75">
      <c r="B128" s="57"/>
      <c r="C128" s="38"/>
      <c r="D128" s="38"/>
      <c r="E128" s="38"/>
      <c r="F128" s="38"/>
      <c r="G128" s="38"/>
      <c r="H128" s="38"/>
      <c r="I128" s="38"/>
    </row>
    <row r="129" spans="2:9" ht="18.75">
      <c r="B129" s="57"/>
      <c r="C129" s="38"/>
      <c r="D129" s="38"/>
      <c r="E129" s="38"/>
      <c r="F129" s="38"/>
      <c r="G129" s="38"/>
      <c r="H129" s="38"/>
      <c r="I129" s="38"/>
    </row>
    <row r="130" spans="2:9" ht="18.75">
      <c r="B130" s="57"/>
      <c r="C130" s="38"/>
      <c r="D130" s="38"/>
      <c r="E130" s="38"/>
      <c r="F130" s="38"/>
      <c r="G130" s="38"/>
      <c r="H130" s="38"/>
      <c r="I130" s="38"/>
    </row>
    <row r="131" spans="2:9" ht="18.75">
      <c r="B131" s="57"/>
      <c r="C131" s="38"/>
      <c r="D131" s="38"/>
      <c r="E131" s="38"/>
      <c r="F131" s="38"/>
      <c r="G131" s="38"/>
      <c r="H131" s="38"/>
      <c r="I131" s="38"/>
    </row>
    <row r="132" spans="2:9" ht="18.75">
      <c r="B132" s="57"/>
      <c r="C132" s="38"/>
      <c r="D132" s="38"/>
      <c r="E132" s="38"/>
      <c r="F132" s="38"/>
      <c r="G132" s="38"/>
      <c r="H132" s="38"/>
      <c r="I132" s="38"/>
    </row>
    <row r="133" spans="2:9" ht="18.75">
      <c r="B133" s="57"/>
      <c r="C133" s="38"/>
      <c r="D133" s="38"/>
      <c r="E133" s="38"/>
      <c r="F133" s="38"/>
      <c r="G133" s="38"/>
      <c r="H133" s="38"/>
      <c r="I133" s="38"/>
    </row>
    <row r="134" spans="2:9" ht="18.75">
      <c r="B134" s="57"/>
      <c r="C134" s="38"/>
      <c r="D134" s="38"/>
      <c r="E134" s="38"/>
      <c r="F134" s="38"/>
      <c r="G134" s="38"/>
      <c r="H134" s="38"/>
      <c r="I134" s="38"/>
    </row>
    <row r="135" spans="2:9" ht="18.75">
      <c r="B135" s="57"/>
      <c r="C135" s="38"/>
      <c r="D135" s="38"/>
      <c r="E135" s="38"/>
      <c r="F135" s="38"/>
      <c r="G135" s="38"/>
      <c r="H135" s="38"/>
      <c r="I135" s="38"/>
    </row>
    <row r="136" spans="2:9" ht="18.75">
      <c r="B136" s="57"/>
      <c r="C136" s="38"/>
      <c r="D136" s="38"/>
      <c r="E136" s="38"/>
      <c r="F136" s="38"/>
      <c r="G136" s="38"/>
      <c r="H136" s="38"/>
      <c r="I136" s="38"/>
    </row>
    <row r="137" spans="2:9" ht="18.75">
      <c r="B137" s="57"/>
      <c r="C137" s="38"/>
      <c r="D137" s="38"/>
      <c r="E137" s="38"/>
      <c r="F137" s="38"/>
      <c r="G137" s="38"/>
      <c r="H137" s="38"/>
      <c r="I137" s="38"/>
    </row>
    <row r="138" spans="2:9" ht="18.75">
      <c r="B138" s="57"/>
      <c r="C138" s="38"/>
      <c r="D138" s="38"/>
      <c r="E138" s="38"/>
      <c r="F138" s="38"/>
      <c r="G138" s="38"/>
      <c r="H138" s="38"/>
      <c r="I138" s="38"/>
    </row>
    <row r="139" spans="2:9" ht="18.75">
      <c r="B139" s="57"/>
      <c r="C139" s="38"/>
      <c r="D139" s="38"/>
      <c r="E139" s="38"/>
      <c r="F139" s="38"/>
      <c r="G139" s="38"/>
      <c r="H139" s="38"/>
      <c r="I139" s="38"/>
    </row>
    <row r="140" spans="2:9" ht="18.75">
      <c r="B140" s="57"/>
      <c r="C140" s="38"/>
      <c r="D140" s="38"/>
      <c r="E140" s="38"/>
      <c r="F140" s="38"/>
      <c r="G140" s="38"/>
      <c r="H140" s="38"/>
      <c r="I140" s="38"/>
    </row>
    <row r="141" spans="2:9" ht="18.75">
      <c r="B141" s="57"/>
      <c r="C141" s="38"/>
      <c r="D141" s="38"/>
      <c r="E141" s="38"/>
      <c r="F141" s="38"/>
      <c r="G141" s="38"/>
      <c r="H141" s="38"/>
      <c r="I141" s="38"/>
    </row>
    <row r="142" spans="2:9" ht="18.75">
      <c r="B142" s="57"/>
      <c r="C142" s="38"/>
      <c r="D142" s="38"/>
      <c r="E142" s="38"/>
      <c r="F142" s="38"/>
      <c r="G142" s="38"/>
      <c r="H142" s="38"/>
      <c r="I142" s="38"/>
    </row>
    <row r="143" spans="2:9" ht="18.75">
      <c r="B143" s="57"/>
      <c r="C143" s="38"/>
      <c r="D143" s="38"/>
      <c r="E143" s="38"/>
      <c r="F143" s="38"/>
      <c r="G143" s="38"/>
      <c r="H143" s="38"/>
      <c r="I143" s="38"/>
    </row>
    <row r="144" spans="2:9" ht="18.75">
      <c r="B144" s="57"/>
      <c r="C144" s="38"/>
      <c r="D144" s="38"/>
      <c r="E144" s="38"/>
      <c r="F144" s="38"/>
      <c r="G144" s="38"/>
      <c r="H144" s="38"/>
      <c r="I144" s="38"/>
    </row>
    <row r="145" spans="2:9" ht="18.75">
      <c r="B145" s="57"/>
      <c r="C145" s="38"/>
      <c r="D145" s="38"/>
      <c r="E145" s="38"/>
      <c r="F145" s="38"/>
      <c r="G145" s="38"/>
      <c r="H145" s="38"/>
      <c r="I145" s="38"/>
    </row>
    <row r="146" spans="2:9" ht="18.75">
      <c r="B146" s="57"/>
      <c r="C146" s="38"/>
      <c r="D146" s="38"/>
      <c r="E146" s="38"/>
      <c r="F146" s="38"/>
      <c r="G146" s="38"/>
      <c r="H146" s="38"/>
      <c r="I146" s="38"/>
    </row>
    <row r="147" spans="2:9" ht="18.75">
      <c r="B147" s="57"/>
      <c r="C147" s="38"/>
      <c r="D147" s="38"/>
      <c r="E147" s="38"/>
      <c r="F147" s="38"/>
      <c r="G147" s="38"/>
      <c r="H147" s="38"/>
      <c r="I147" s="38"/>
    </row>
    <row r="148" spans="2:9" ht="18.75">
      <c r="B148" s="57"/>
      <c r="C148" s="38"/>
      <c r="D148" s="38"/>
      <c r="E148" s="38"/>
      <c r="F148" s="38"/>
      <c r="G148" s="38"/>
      <c r="H148" s="38"/>
      <c r="I148" s="38"/>
    </row>
    <row r="149" spans="2:9" ht="18.75">
      <c r="B149" s="57"/>
      <c r="C149" s="38"/>
      <c r="D149" s="38"/>
      <c r="E149" s="38"/>
      <c r="F149" s="38"/>
      <c r="G149" s="38"/>
      <c r="H149" s="38"/>
      <c r="I149" s="38"/>
    </row>
    <row r="150" spans="2:9" ht="18.75">
      <c r="B150" s="57"/>
      <c r="C150" s="38"/>
      <c r="D150" s="38"/>
      <c r="E150" s="38"/>
      <c r="F150" s="38"/>
      <c r="G150" s="38"/>
      <c r="H150" s="38"/>
      <c r="I150" s="38"/>
    </row>
    <row r="151" spans="2:9" ht="18.75">
      <c r="B151" s="57"/>
      <c r="C151" s="38"/>
      <c r="D151" s="38"/>
      <c r="E151" s="38"/>
      <c r="F151" s="38"/>
      <c r="G151" s="38"/>
      <c r="H151" s="38"/>
      <c r="I151" s="38"/>
    </row>
    <row r="152" spans="2:9" ht="18.75">
      <c r="B152" s="57"/>
      <c r="C152" s="38"/>
      <c r="D152" s="38"/>
      <c r="E152" s="38"/>
      <c r="F152" s="38"/>
      <c r="G152" s="38"/>
      <c r="H152" s="38"/>
      <c r="I152" s="38"/>
    </row>
    <row r="153" spans="2:9" ht="18.75">
      <c r="B153" s="57"/>
      <c r="C153" s="38"/>
      <c r="D153" s="38"/>
      <c r="E153" s="38"/>
      <c r="F153" s="38"/>
      <c r="G153" s="38"/>
      <c r="H153" s="38"/>
      <c r="I153" s="38"/>
    </row>
    <row r="154" spans="2:9" ht="18.75">
      <c r="B154" s="57"/>
      <c r="C154" s="38"/>
      <c r="D154" s="38"/>
      <c r="E154" s="38"/>
      <c r="F154" s="38"/>
      <c r="G154" s="38"/>
      <c r="H154" s="38"/>
      <c r="I154" s="38"/>
    </row>
    <row r="155" spans="2:9" ht="18.75">
      <c r="B155" s="57"/>
      <c r="C155" s="38"/>
      <c r="D155" s="38"/>
      <c r="E155" s="38"/>
      <c r="F155" s="38"/>
      <c r="G155" s="38"/>
      <c r="H155" s="38"/>
      <c r="I155" s="38"/>
    </row>
    <row r="156" spans="2:9" ht="18.75">
      <c r="B156" s="57"/>
      <c r="C156" s="38"/>
      <c r="D156" s="38"/>
      <c r="E156" s="38"/>
      <c r="F156" s="38"/>
      <c r="G156" s="38"/>
      <c r="H156" s="38"/>
      <c r="I156" s="38"/>
    </row>
    <row r="157" spans="2:9" ht="18.75">
      <c r="B157" s="57"/>
      <c r="C157" s="38"/>
      <c r="D157" s="38"/>
      <c r="E157" s="38"/>
      <c r="F157" s="38"/>
      <c r="G157" s="38"/>
      <c r="H157" s="38"/>
      <c r="I157" s="38"/>
    </row>
    <row r="158" spans="2:9" ht="18.75">
      <c r="B158" s="57"/>
      <c r="C158" s="38"/>
      <c r="D158" s="38"/>
      <c r="E158" s="38"/>
      <c r="F158" s="38"/>
      <c r="G158" s="38"/>
      <c r="H158" s="38"/>
      <c r="I158" s="38"/>
    </row>
    <row r="159" spans="2:9" ht="18.75">
      <c r="B159" s="57"/>
      <c r="C159" s="38"/>
      <c r="D159" s="38"/>
      <c r="E159" s="38"/>
      <c r="F159" s="38"/>
      <c r="G159" s="38"/>
      <c r="H159" s="38"/>
      <c r="I159" s="38"/>
    </row>
    <row r="160" spans="2:9" ht="18.75">
      <c r="B160" s="57"/>
      <c r="C160" s="38"/>
      <c r="D160" s="38"/>
      <c r="E160" s="38"/>
      <c r="F160" s="38"/>
      <c r="G160" s="38"/>
      <c r="H160" s="38"/>
      <c r="I160" s="38"/>
    </row>
    <row r="161" spans="2:9" ht="18.75">
      <c r="B161" s="57"/>
      <c r="C161" s="38"/>
      <c r="D161" s="38"/>
      <c r="E161" s="38"/>
      <c r="F161" s="38"/>
      <c r="G161" s="38"/>
      <c r="H161" s="38"/>
      <c r="I161" s="38"/>
    </row>
    <row r="162" spans="2:9" ht="18.75">
      <c r="B162" s="57"/>
      <c r="C162" s="38"/>
      <c r="D162" s="38"/>
      <c r="E162" s="38"/>
      <c r="F162" s="38"/>
      <c r="G162" s="38"/>
      <c r="H162" s="38"/>
      <c r="I162" s="38"/>
    </row>
    <row r="163" spans="2:9" ht="18.75">
      <c r="B163" s="57"/>
      <c r="C163" s="38"/>
      <c r="D163" s="38"/>
      <c r="E163" s="38"/>
      <c r="F163" s="38"/>
      <c r="G163" s="38"/>
      <c r="H163" s="38"/>
      <c r="I163" s="38"/>
    </row>
    <row r="164" spans="2:9" ht="18.75">
      <c r="B164" s="57"/>
      <c r="C164" s="38"/>
      <c r="D164" s="38"/>
      <c r="E164" s="38"/>
      <c r="F164" s="38"/>
      <c r="G164" s="38"/>
      <c r="H164" s="38"/>
      <c r="I164" s="38"/>
    </row>
    <row r="165" spans="2:9" ht="18.75">
      <c r="B165" s="57"/>
      <c r="C165" s="38"/>
      <c r="D165" s="38"/>
      <c r="E165" s="38"/>
      <c r="F165" s="38"/>
      <c r="G165" s="38"/>
      <c r="H165" s="38"/>
      <c r="I165" s="38"/>
    </row>
    <row r="166" spans="2:9" ht="18.75">
      <c r="B166" s="57"/>
      <c r="C166" s="38"/>
      <c r="D166" s="38"/>
      <c r="E166" s="38"/>
      <c r="F166" s="38"/>
      <c r="G166" s="38"/>
      <c r="H166" s="38"/>
      <c r="I166" s="38"/>
    </row>
    <row r="167" spans="2:9" ht="18.75">
      <c r="B167" s="57"/>
      <c r="C167" s="38"/>
      <c r="D167" s="38"/>
      <c r="E167" s="38"/>
      <c r="F167" s="38"/>
      <c r="G167" s="38"/>
      <c r="H167" s="38"/>
      <c r="I167" s="38"/>
    </row>
    <row r="168" spans="2:9" ht="18.75">
      <c r="B168" s="57"/>
      <c r="C168" s="38"/>
      <c r="D168" s="38"/>
      <c r="E168" s="38"/>
      <c r="F168" s="38"/>
      <c r="G168" s="38"/>
      <c r="H168" s="38"/>
      <c r="I168" s="38"/>
    </row>
    <row r="169" spans="2:9" ht="18.75">
      <c r="B169" s="57"/>
      <c r="C169" s="38"/>
      <c r="D169" s="38"/>
      <c r="E169" s="38"/>
      <c r="F169" s="38"/>
      <c r="G169" s="38"/>
      <c r="H169" s="38"/>
      <c r="I169" s="38"/>
    </row>
    <row r="170" spans="2:9" ht="18.75">
      <c r="B170" s="57"/>
      <c r="C170" s="38"/>
      <c r="D170" s="38"/>
      <c r="E170" s="38"/>
      <c r="F170" s="38"/>
      <c r="G170" s="38"/>
      <c r="H170" s="38"/>
      <c r="I170" s="38"/>
    </row>
    <row r="171" spans="2:9" ht="18.75">
      <c r="B171" s="57"/>
      <c r="C171" s="38"/>
      <c r="D171" s="38"/>
      <c r="E171" s="38"/>
      <c r="F171" s="38"/>
      <c r="G171" s="38"/>
      <c r="H171" s="38"/>
      <c r="I171" s="38"/>
    </row>
    <row r="172" spans="2:9" ht="18.75">
      <c r="B172" s="57"/>
      <c r="C172" s="38"/>
      <c r="D172" s="38"/>
      <c r="E172" s="38"/>
      <c r="F172" s="38"/>
      <c r="G172" s="38"/>
      <c r="H172" s="38"/>
      <c r="I172" s="38"/>
    </row>
    <row r="173" spans="2:9" ht="18.75">
      <c r="B173" s="57"/>
      <c r="C173" s="38"/>
      <c r="D173" s="38"/>
      <c r="E173" s="38"/>
      <c r="F173" s="38"/>
      <c r="G173" s="38"/>
      <c r="H173" s="38"/>
      <c r="I173" s="38"/>
    </row>
    <row r="174" spans="2:9" ht="18.75">
      <c r="B174" s="57"/>
      <c r="C174" s="38"/>
      <c r="D174" s="38"/>
      <c r="E174" s="38"/>
      <c r="F174" s="38"/>
      <c r="G174" s="38"/>
      <c r="H174" s="38"/>
      <c r="I174" s="38"/>
    </row>
    <row r="175" spans="2:9" ht="18.75">
      <c r="B175" s="57"/>
      <c r="C175" s="38"/>
      <c r="D175" s="38"/>
      <c r="E175" s="38"/>
      <c r="F175" s="38"/>
      <c r="G175" s="38"/>
      <c r="H175" s="38"/>
      <c r="I175" s="38"/>
    </row>
    <row r="176" spans="2:9" ht="18.75">
      <c r="B176" s="57"/>
      <c r="C176" s="38"/>
      <c r="D176" s="38"/>
      <c r="E176" s="38"/>
      <c r="F176" s="38"/>
      <c r="G176" s="38"/>
      <c r="H176" s="38"/>
      <c r="I176" s="38"/>
    </row>
    <row r="177" spans="2:9" ht="18.75">
      <c r="B177" s="57"/>
      <c r="C177" s="38"/>
      <c r="D177" s="38"/>
      <c r="E177" s="38"/>
      <c r="F177" s="38"/>
      <c r="G177" s="38"/>
      <c r="H177" s="38"/>
      <c r="I177" s="38"/>
    </row>
    <row r="178" spans="2:9" ht="18.75">
      <c r="B178" s="57"/>
      <c r="C178" s="38"/>
      <c r="D178" s="38"/>
      <c r="E178" s="38"/>
      <c r="F178" s="38"/>
      <c r="G178" s="38"/>
      <c r="H178" s="38"/>
      <c r="I178" s="38"/>
    </row>
    <row r="179" spans="2:9" ht="18.75">
      <c r="B179" s="57"/>
      <c r="C179" s="38"/>
      <c r="D179" s="38"/>
      <c r="E179" s="38"/>
      <c r="F179" s="38"/>
      <c r="G179" s="38"/>
      <c r="H179" s="38"/>
      <c r="I179" s="38"/>
    </row>
    <row r="180" spans="2:9" ht="18.75">
      <c r="B180" s="57"/>
      <c r="C180" s="38"/>
      <c r="D180" s="38"/>
      <c r="E180" s="38"/>
      <c r="F180" s="38"/>
      <c r="G180" s="38"/>
      <c r="H180" s="38"/>
      <c r="I180" s="38"/>
    </row>
    <row r="181" spans="2:9" ht="18.75">
      <c r="B181" s="57"/>
      <c r="C181" s="38"/>
      <c r="D181" s="38"/>
      <c r="E181" s="38"/>
      <c r="F181" s="38"/>
      <c r="G181" s="38"/>
      <c r="H181" s="38"/>
      <c r="I181" s="38"/>
    </row>
    <row r="182" spans="2:9" ht="18.75">
      <c r="B182" s="57"/>
      <c r="C182" s="38"/>
      <c r="D182" s="38"/>
      <c r="E182" s="38"/>
      <c r="F182" s="38"/>
      <c r="G182" s="38"/>
      <c r="H182" s="38"/>
      <c r="I182" s="38"/>
    </row>
    <row r="183" spans="2:9" ht="18.75">
      <c r="B183" s="57"/>
      <c r="C183" s="38"/>
      <c r="D183" s="38"/>
      <c r="E183" s="38"/>
      <c r="F183" s="38"/>
      <c r="G183" s="38"/>
      <c r="H183" s="38"/>
      <c r="I183" s="38"/>
    </row>
    <row r="184" spans="2:9" ht="18.75">
      <c r="B184" s="57"/>
      <c r="C184" s="38"/>
      <c r="D184" s="38"/>
      <c r="E184" s="38"/>
      <c r="F184" s="38"/>
      <c r="G184" s="38"/>
      <c r="H184" s="38"/>
      <c r="I184" s="38"/>
    </row>
    <row r="185" spans="2:9" ht="18.75">
      <c r="B185" s="57"/>
      <c r="C185" s="38"/>
      <c r="D185" s="38"/>
      <c r="E185" s="38"/>
      <c r="F185" s="38"/>
      <c r="G185" s="38"/>
      <c r="H185" s="38"/>
      <c r="I185" s="38"/>
    </row>
    <row r="186" spans="2:9" ht="18.75">
      <c r="B186" s="57"/>
      <c r="C186" s="38"/>
      <c r="D186" s="38"/>
      <c r="E186" s="38"/>
      <c r="F186" s="38"/>
      <c r="G186" s="38"/>
      <c r="H186" s="38"/>
      <c r="I186" s="38"/>
    </row>
    <row r="187" spans="2:9" ht="18.75">
      <c r="B187" s="57"/>
      <c r="C187" s="38"/>
      <c r="D187" s="38"/>
      <c r="E187" s="38"/>
      <c r="F187" s="38"/>
      <c r="G187" s="38"/>
      <c r="H187" s="38"/>
      <c r="I187" s="38"/>
    </row>
    <row r="188" spans="2:9" ht="18.75">
      <c r="B188" s="57"/>
      <c r="C188" s="38"/>
      <c r="D188" s="38"/>
      <c r="E188" s="38"/>
      <c r="F188" s="38"/>
      <c r="G188" s="38"/>
      <c r="H188" s="38"/>
      <c r="I188" s="38"/>
    </row>
    <row r="189" spans="2:9" ht="18.75">
      <c r="B189" s="57"/>
      <c r="C189" s="38"/>
      <c r="D189" s="38"/>
      <c r="E189" s="38"/>
      <c r="F189" s="38"/>
      <c r="G189" s="38"/>
      <c r="H189" s="38"/>
      <c r="I189" s="38"/>
    </row>
    <row r="190" spans="2:9" ht="18.75">
      <c r="B190" s="57"/>
      <c r="C190" s="38"/>
      <c r="D190" s="38"/>
      <c r="E190" s="38"/>
      <c r="F190" s="38"/>
      <c r="G190" s="38"/>
      <c r="H190" s="38"/>
      <c r="I190" s="38"/>
    </row>
    <row r="191" spans="2:9" ht="18.75">
      <c r="B191" s="57"/>
      <c r="C191" s="38"/>
      <c r="D191" s="38"/>
      <c r="E191" s="38"/>
      <c r="F191" s="38"/>
      <c r="G191" s="38"/>
      <c r="H191" s="38"/>
      <c r="I191" s="38"/>
    </row>
    <row r="192" spans="2:9" ht="18.75">
      <c r="B192" s="57"/>
      <c r="C192" s="38"/>
      <c r="D192" s="38"/>
      <c r="E192" s="38"/>
      <c r="F192" s="38"/>
      <c r="G192" s="38"/>
      <c r="H192" s="38"/>
      <c r="I192" s="38"/>
    </row>
    <row r="193" spans="2:9" ht="18.75">
      <c r="B193" s="57"/>
      <c r="C193" s="38"/>
      <c r="D193" s="38"/>
      <c r="E193" s="38"/>
      <c r="F193" s="38"/>
      <c r="G193" s="38"/>
      <c r="H193" s="38"/>
      <c r="I193" s="38"/>
    </row>
    <row r="194" spans="2:9" ht="18.75">
      <c r="B194" s="57"/>
      <c r="C194" s="38"/>
      <c r="D194" s="38"/>
      <c r="E194" s="38"/>
      <c r="F194" s="38"/>
      <c r="G194" s="38"/>
      <c r="H194" s="38"/>
      <c r="I194" s="38"/>
    </row>
    <row r="195" spans="2:9" ht="18.75">
      <c r="B195" s="57"/>
      <c r="C195" s="38"/>
      <c r="D195" s="38"/>
      <c r="E195" s="38"/>
      <c r="F195" s="38"/>
      <c r="G195" s="38"/>
      <c r="H195" s="38"/>
      <c r="I195" s="38"/>
    </row>
    <row r="196" spans="2:9" ht="18.75">
      <c r="B196" s="57"/>
      <c r="C196" s="38"/>
      <c r="D196" s="38"/>
      <c r="E196" s="38"/>
      <c r="F196" s="38"/>
      <c r="G196" s="38"/>
      <c r="H196" s="38"/>
      <c r="I196" s="38"/>
    </row>
    <row r="197" spans="2:9" ht="18.75">
      <c r="B197" s="57"/>
      <c r="C197" s="38"/>
      <c r="D197" s="38"/>
      <c r="E197" s="38"/>
      <c r="F197" s="38"/>
      <c r="G197" s="38"/>
      <c r="H197" s="38"/>
      <c r="I197" s="38"/>
    </row>
    <row r="198" spans="2:9" ht="18.75">
      <c r="B198" s="57"/>
      <c r="C198" s="38"/>
      <c r="D198" s="38"/>
      <c r="E198" s="38"/>
      <c r="F198" s="38"/>
      <c r="G198" s="38"/>
      <c r="H198" s="38"/>
      <c r="I198" s="38"/>
    </row>
    <row r="199" spans="2:9" ht="18.75">
      <c r="B199" s="57"/>
      <c r="C199" s="38"/>
      <c r="D199" s="38"/>
      <c r="E199" s="38"/>
      <c r="F199" s="38"/>
      <c r="G199" s="38"/>
      <c r="H199" s="38"/>
      <c r="I199" s="38"/>
    </row>
    <row r="200" spans="2:9" ht="18.75">
      <c r="B200" s="57"/>
      <c r="C200" s="38"/>
      <c r="D200" s="38"/>
      <c r="E200" s="38"/>
      <c r="F200" s="38"/>
      <c r="G200" s="38"/>
      <c r="H200" s="38"/>
      <c r="I200" s="38"/>
    </row>
    <row r="201" spans="2:9" ht="18.75">
      <c r="B201" s="57"/>
      <c r="C201" s="38"/>
      <c r="D201" s="38"/>
      <c r="E201" s="38"/>
      <c r="F201" s="38"/>
      <c r="G201" s="38"/>
      <c r="H201" s="38"/>
      <c r="I201" s="38"/>
    </row>
    <row r="202" spans="2:9" ht="18.75">
      <c r="B202" s="57"/>
      <c r="C202" s="38"/>
      <c r="D202" s="38"/>
      <c r="E202" s="38"/>
      <c r="F202" s="38"/>
      <c r="G202" s="38"/>
      <c r="H202" s="38"/>
      <c r="I202" s="38"/>
    </row>
    <row r="203" spans="2:9" ht="18.75">
      <c r="B203" s="57"/>
      <c r="C203" s="38"/>
      <c r="D203" s="38"/>
      <c r="E203" s="38"/>
      <c r="F203" s="38"/>
      <c r="G203" s="38"/>
      <c r="H203" s="38"/>
      <c r="I203" s="38"/>
    </row>
    <row r="204" spans="2:9" ht="18.75">
      <c r="B204" s="57"/>
      <c r="C204" s="38"/>
      <c r="D204" s="38"/>
      <c r="E204" s="38"/>
      <c r="F204" s="38"/>
      <c r="G204" s="38"/>
      <c r="H204" s="38"/>
      <c r="I204" s="38"/>
    </row>
    <row r="205" spans="2:9" ht="18.75">
      <c r="B205" s="57"/>
      <c r="C205" s="38"/>
      <c r="D205" s="38"/>
      <c r="E205" s="38"/>
      <c r="F205" s="38"/>
      <c r="G205" s="38"/>
      <c r="H205" s="38"/>
      <c r="I205" s="38"/>
    </row>
    <row r="206" spans="2:9" ht="18.75">
      <c r="B206" s="57"/>
      <c r="C206" s="38"/>
      <c r="D206" s="38"/>
      <c r="E206" s="38"/>
      <c r="F206" s="38"/>
      <c r="G206" s="38"/>
      <c r="H206" s="38"/>
      <c r="I206" s="38"/>
    </row>
    <row r="207" spans="2:9" ht="18.75">
      <c r="B207" s="57"/>
      <c r="C207" s="38"/>
      <c r="D207" s="38"/>
      <c r="E207" s="38"/>
      <c r="F207" s="38"/>
      <c r="G207" s="38"/>
      <c r="H207" s="38"/>
      <c r="I207" s="38"/>
    </row>
    <row r="208" spans="2:9" ht="18.75">
      <c r="B208" s="57"/>
      <c r="C208" s="38"/>
      <c r="D208" s="38"/>
      <c r="E208" s="38"/>
      <c r="F208" s="38"/>
      <c r="G208" s="38"/>
      <c r="H208" s="38"/>
      <c r="I208" s="38"/>
    </row>
    <row r="209" spans="2:9" ht="18.75">
      <c r="B209" s="57"/>
      <c r="C209" s="38"/>
      <c r="D209" s="38"/>
      <c r="E209" s="38"/>
      <c r="F209" s="38"/>
      <c r="G209" s="38"/>
      <c r="H209" s="38"/>
      <c r="I209" s="38"/>
    </row>
    <row r="210" spans="2:9" ht="18.75">
      <c r="B210" s="57"/>
      <c r="C210" s="38"/>
      <c r="D210" s="38"/>
      <c r="E210" s="38"/>
      <c r="F210" s="38"/>
      <c r="G210" s="38"/>
      <c r="H210" s="38"/>
      <c r="I210" s="38"/>
    </row>
    <row r="211" spans="2:9" ht="18.75">
      <c r="B211" s="57"/>
      <c r="C211" s="38"/>
      <c r="D211" s="38"/>
      <c r="E211" s="38"/>
      <c r="F211" s="38"/>
      <c r="G211" s="38"/>
      <c r="H211" s="38"/>
      <c r="I211" s="38"/>
    </row>
    <row r="212" spans="2:9" ht="18.75">
      <c r="B212" s="57"/>
      <c r="C212" s="38"/>
      <c r="D212" s="38"/>
      <c r="E212" s="38"/>
      <c r="F212" s="38"/>
      <c r="G212" s="38"/>
      <c r="H212" s="38"/>
      <c r="I212" s="38"/>
    </row>
    <row r="213" spans="2:9" ht="18.75">
      <c r="B213" s="57"/>
      <c r="C213" s="38"/>
      <c r="D213" s="38"/>
      <c r="E213" s="38"/>
      <c r="F213" s="38"/>
      <c r="G213" s="38"/>
      <c r="H213" s="38"/>
      <c r="I213" s="38"/>
    </row>
    <row r="214" spans="2:9" ht="18.75">
      <c r="B214" s="57"/>
      <c r="C214" s="38"/>
      <c r="D214" s="38"/>
      <c r="E214" s="38"/>
      <c r="F214" s="38"/>
      <c r="G214" s="38"/>
      <c r="H214" s="38"/>
      <c r="I214" s="38"/>
    </row>
    <row r="215" spans="2:9" ht="18.75">
      <c r="B215" s="57"/>
      <c r="C215" s="38"/>
      <c r="D215" s="38"/>
      <c r="E215" s="38"/>
      <c r="F215" s="38"/>
      <c r="G215" s="38"/>
      <c r="H215" s="38"/>
      <c r="I215" s="38"/>
    </row>
    <row r="216" spans="2:9" ht="18.75">
      <c r="B216" s="57"/>
      <c r="C216" s="38"/>
      <c r="D216" s="38"/>
      <c r="E216" s="38"/>
      <c r="F216" s="38"/>
      <c r="G216" s="38"/>
      <c r="H216" s="38"/>
      <c r="I216" s="38"/>
    </row>
    <row r="217" spans="2:9" ht="18.75">
      <c r="B217" s="57"/>
      <c r="C217" s="38"/>
      <c r="D217" s="38"/>
      <c r="E217" s="38"/>
      <c r="F217" s="38"/>
      <c r="G217" s="38"/>
      <c r="H217" s="38"/>
      <c r="I217" s="38"/>
    </row>
    <row r="218" spans="2:9" ht="18.75">
      <c r="B218" s="57"/>
      <c r="C218" s="38"/>
      <c r="D218" s="38"/>
      <c r="E218" s="38"/>
      <c r="F218" s="38"/>
      <c r="G218" s="38"/>
      <c r="H218" s="38"/>
      <c r="I218" s="38"/>
    </row>
    <row r="219" spans="2:9" ht="18.75">
      <c r="B219" s="57"/>
      <c r="C219" s="38"/>
      <c r="D219" s="38"/>
      <c r="E219" s="38"/>
      <c r="F219" s="38"/>
      <c r="G219" s="38"/>
      <c r="H219" s="38"/>
      <c r="I219" s="38"/>
    </row>
    <row r="220" spans="2:9" ht="18.75">
      <c r="B220" s="57"/>
      <c r="C220" s="38"/>
      <c r="D220" s="38"/>
      <c r="E220" s="38"/>
      <c r="F220" s="38"/>
      <c r="G220" s="38"/>
      <c r="H220" s="38"/>
      <c r="I220" s="38"/>
    </row>
    <row r="221" spans="2:9" ht="18.75">
      <c r="B221" s="57"/>
      <c r="C221" s="38"/>
      <c r="D221" s="38"/>
      <c r="E221" s="38"/>
      <c r="F221" s="38"/>
      <c r="G221" s="38"/>
      <c r="H221" s="38"/>
      <c r="I221" s="38"/>
    </row>
    <row r="222" spans="2:9" ht="18.75">
      <c r="B222" s="57"/>
      <c r="C222" s="38"/>
      <c r="D222" s="38"/>
      <c r="E222" s="38"/>
      <c r="F222" s="38"/>
      <c r="G222" s="38"/>
      <c r="H222" s="38"/>
      <c r="I222" s="38"/>
    </row>
    <row r="223" spans="2:9" ht="18.75">
      <c r="B223" s="57"/>
      <c r="C223" s="38"/>
      <c r="D223" s="38"/>
      <c r="E223" s="38"/>
      <c r="F223" s="38"/>
      <c r="G223" s="38"/>
      <c r="H223" s="38"/>
      <c r="I223" s="38"/>
    </row>
    <row r="224" spans="2:9" ht="18.75">
      <c r="B224" s="57"/>
      <c r="C224" s="38"/>
      <c r="D224" s="38"/>
      <c r="E224" s="38"/>
      <c r="F224" s="38"/>
      <c r="G224" s="38"/>
      <c r="H224" s="38"/>
      <c r="I224" s="38"/>
    </row>
    <row r="225" spans="2:9" ht="18.75">
      <c r="B225" s="57"/>
      <c r="C225" s="38"/>
      <c r="D225" s="38"/>
      <c r="E225" s="38"/>
      <c r="F225" s="38"/>
      <c r="G225" s="38"/>
      <c r="H225" s="38"/>
      <c r="I225" s="38"/>
    </row>
    <row r="226" spans="2:9" ht="18.75">
      <c r="B226" s="57"/>
      <c r="C226" s="38"/>
      <c r="D226" s="38"/>
      <c r="E226" s="38"/>
      <c r="F226" s="38"/>
      <c r="G226" s="38"/>
      <c r="H226" s="38"/>
      <c r="I226" s="38"/>
    </row>
    <row r="227" spans="2:9" ht="18.75">
      <c r="B227" s="57"/>
      <c r="C227" s="38"/>
      <c r="D227" s="38"/>
      <c r="E227" s="38"/>
      <c r="F227" s="38"/>
      <c r="G227" s="38"/>
      <c r="H227" s="38"/>
      <c r="I227" s="38"/>
    </row>
    <row r="228" spans="2:9" ht="18.75">
      <c r="B228" s="57"/>
      <c r="C228" s="38"/>
      <c r="D228" s="38"/>
      <c r="E228" s="38"/>
      <c r="F228" s="38"/>
      <c r="G228" s="38"/>
      <c r="H228" s="38"/>
      <c r="I228" s="38"/>
    </row>
    <row r="229" spans="2:9" ht="18.75">
      <c r="B229" s="57"/>
      <c r="C229" s="38"/>
      <c r="D229" s="38"/>
      <c r="E229" s="38"/>
      <c r="F229" s="38"/>
      <c r="G229" s="38"/>
      <c r="H229" s="38"/>
      <c r="I229" s="38"/>
    </row>
    <row r="230" spans="2:9" ht="18.75">
      <c r="B230" s="57"/>
      <c r="C230" s="38"/>
      <c r="D230" s="38"/>
      <c r="E230" s="38"/>
      <c r="F230" s="38"/>
      <c r="G230" s="38"/>
      <c r="H230" s="38"/>
      <c r="I230" s="38"/>
    </row>
    <row r="231" spans="2:9" ht="18.75">
      <c r="B231" s="57"/>
      <c r="C231" s="38"/>
      <c r="D231" s="38"/>
      <c r="E231" s="38"/>
      <c r="F231" s="38"/>
      <c r="G231" s="38"/>
      <c r="H231" s="38"/>
      <c r="I231" s="38"/>
    </row>
    <row r="232" spans="2:9" ht="18.75">
      <c r="B232" s="57"/>
      <c r="C232" s="38"/>
      <c r="D232" s="38"/>
      <c r="E232" s="38"/>
      <c r="F232" s="38"/>
      <c r="G232" s="38"/>
      <c r="H232" s="38"/>
      <c r="I232" s="38"/>
    </row>
    <row r="233" spans="2:9" ht="18.75">
      <c r="B233" s="57"/>
      <c r="C233" s="38"/>
      <c r="D233" s="38"/>
      <c r="E233" s="38"/>
      <c r="F233" s="38"/>
      <c r="G233" s="38"/>
      <c r="H233" s="38"/>
      <c r="I233" s="38"/>
    </row>
    <row r="234" spans="2:9" ht="18.75">
      <c r="B234" s="57"/>
      <c r="C234" s="38"/>
      <c r="D234" s="38"/>
      <c r="E234" s="38"/>
      <c r="F234" s="38"/>
      <c r="G234" s="38"/>
      <c r="H234" s="38"/>
      <c r="I234" s="38"/>
    </row>
    <row r="235" spans="2:9" ht="18.75">
      <c r="B235" s="57"/>
      <c r="C235" s="38"/>
      <c r="D235" s="38"/>
      <c r="E235" s="38"/>
      <c r="F235" s="38"/>
      <c r="G235" s="38"/>
      <c r="H235" s="38"/>
      <c r="I235" s="38"/>
    </row>
    <row r="236" spans="2:9" ht="18.75">
      <c r="B236" s="57"/>
      <c r="C236" s="38"/>
      <c r="D236" s="38"/>
      <c r="E236" s="38"/>
      <c r="F236" s="38"/>
      <c r="G236" s="38"/>
      <c r="H236" s="38"/>
      <c r="I236" s="38"/>
    </row>
    <row r="237" spans="2:9" ht="18.75">
      <c r="B237" s="57"/>
      <c r="C237" s="38"/>
      <c r="D237" s="38"/>
      <c r="E237" s="38"/>
      <c r="F237" s="38"/>
      <c r="G237" s="38"/>
      <c r="H237" s="38"/>
      <c r="I237" s="38"/>
    </row>
    <row r="238" spans="2:9" ht="18.75">
      <c r="B238" s="57"/>
      <c r="C238" s="38"/>
      <c r="D238" s="38"/>
      <c r="E238" s="38"/>
      <c r="F238" s="38"/>
      <c r="G238" s="38"/>
      <c r="H238" s="38"/>
      <c r="I238" s="38"/>
    </row>
    <row r="239" spans="2:9" ht="18.75">
      <c r="B239" s="57"/>
      <c r="C239" s="38"/>
      <c r="D239" s="38"/>
      <c r="E239" s="38"/>
      <c r="F239" s="38"/>
      <c r="G239" s="38"/>
      <c r="H239" s="38"/>
      <c r="I239" s="38"/>
    </row>
    <row r="240" spans="2:9" ht="18.75">
      <c r="B240" s="57"/>
      <c r="C240" s="38"/>
      <c r="D240" s="38"/>
      <c r="E240" s="38"/>
      <c r="F240" s="38"/>
      <c r="G240" s="38"/>
      <c r="H240" s="38"/>
      <c r="I240" s="38"/>
    </row>
    <row r="241" spans="2:9" ht="18.75">
      <c r="B241" s="57"/>
      <c r="C241" s="38"/>
      <c r="D241" s="38"/>
      <c r="E241" s="38"/>
      <c r="F241" s="38"/>
      <c r="G241" s="38"/>
      <c r="H241" s="38"/>
      <c r="I241" s="38"/>
    </row>
    <row r="242" spans="2:9" ht="18.75">
      <c r="B242" s="57"/>
      <c r="C242" s="38"/>
      <c r="D242" s="38"/>
      <c r="E242" s="38"/>
      <c r="F242" s="38"/>
      <c r="G242" s="38"/>
      <c r="H242" s="38"/>
      <c r="I242" s="38"/>
    </row>
    <row r="243" spans="2:9" ht="18.75">
      <c r="B243" s="57"/>
      <c r="C243" s="38"/>
      <c r="D243" s="38"/>
      <c r="E243" s="38"/>
      <c r="F243" s="38"/>
      <c r="G243" s="38"/>
      <c r="H243" s="38"/>
      <c r="I243" s="38"/>
    </row>
    <row r="244" spans="2:9" ht="18.75">
      <c r="B244" s="57"/>
      <c r="C244" s="38"/>
      <c r="D244" s="38"/>
      <c r="E244" s="38"/>
      <c r="F244" s="38"/>
      <c r="G244" s="38"/>
      <c r="H244" s="38"/>
      <c r="I244" s="38"/>
    </row>
    <row r="245" spans="2:9" ht="18.75">
      <c r="B245" s="57"/>
      <c r="C245" s="38"/>
      <c r="D245" s="38"/>
      <c r="E245" s="38"/>
      <c r="F245" s="38"/>
      <c r="G245" s="38"/>
      <c r="H245" s="38"/>
      <c r="I245" s="38"/>
    </row>
    <row r="246" spans="2:9" ht="18.75">
      <c r="B246" s="57"/>
      <c r="C246" s="38"/>
      <c r="D246" s="38"/>
      <c r="E246" s="38"/>
      <c r="F246" s="38"/>
      <c r="G246" s="38"/>
      <c r="H246" s="38"/>
      <c r="I246" s="38"/>
    </row>
    <row r="247" spans="2:9" ht="18.75">
      <c r="B247" s="57"/>
      <c r="C247" s="38"/>
      <c r="D247" s="38"/>
      <c r="E247" s="38"/>
      <c r="F247" s="38"/>
      <c r="G247" s="38"/>
      <c r="H247" s="38"/>
      <c r="I247" s="38"/>
    </row>
    <row r="248" spans="2:9" ht="18.75">
      <c r="B248" s="57"/>
      <c r="C248" s="38"/>
      <c r="D248" s="38"/>
      <c r="E248" s="38"/>
      <c r="F248" s="38"/>
      <c r="G248" s="38"/>
      <c r="H248" s="38"/>
      <c r="I248" s="38"/>
    </row>
    <row r="249" spans="2:9" ht="18.75">
      <c r="B249" s="57"/>
      <c r="C249" s="38"/>
      <c r="D249" s="38"/>
      <c r="E249" s="38"/>
      <c r="F249" s="38"/>
      <c r="G249" s="38"/>
      <c r="H249" s="38"/>
      <c r="I249" s="38"/>
    </row>
    <row r="250" spans="2:9" ht="18.75">
      <c r="B250" s="57"/>
      <c r="C250" s="38"/>
      <c r="D250" s="38"/>
      <c r="E250" s="38"/>
      <c r="F250" s="38"/>
      <c r="G250" s="38"/>
      <c r="H250" s="38"/>
      <c r="I250" s="38"/>
    </row>
    <row r="251" spans="2:9" ht="18.75">
      <c r="B251" s="57"/>
      <c r="C251" s="38"/>
      <c r="D251" s="38"/>
      <c r="E251" s="38"/>
      <c r="F251" s="38"/>
      <c r="G251" s="38"/>
      <c r="H251" s="38"/>
      <c r="I251" s="38"/>
    </row>
    <row r="252" spans="2:9" ht="18.75">
      <c r="B252" s="57"/>
      <c r="C252" s="38"/>
      <c r="D252" s="38"/>
      <c r="E252" s="38"/>
      <c r="F252" s="38"/>
      <c r="G252" s="38"/>
      <c r="H252" s="38"/>
      <c r="I252" s="38"/>
    </row>
    <row r="253" spans="2:9" ht="18.75">
      <c r="B253" s="57"/>
      <c r="C253" s="38"/>
      <c r="D253" s="38"/>
      <c r="E253" s="38"/>
      <c r="F253" s="38"/>
      <c r="G253" s="38"/>
      <c r="H253" s="38"/>
      <c r="I253" s="38"/>
    </row>
    <row r="254" spans="2:9" ht="18.75">
      <c r="B254" s="57"/>
      <c r="C254" s="38"/>
      <c r="D254" s="38"/>
      <c r="E254" s="38"/>
      <c r="F254" s="38"/>
      <c r="G254" s="38"/>
      <c r="H254" s="38"/>
      <c r="I254" s="38"/>
    </row>
    <row r="255" spans="2:9" ht="18.75">
      <c r="B255" s="57"/>
      <c r="C255" s="38"/>
      <c r="D255" s="38"/>
      <c r="E255" s="38"/>
      <c r="F255" s="38"/>
      <c r="G255" s="38"/>
      <c r="H255" s="38"/>
      <c r="I255" s="38"/>
    </row>
    <row r="256" spans="2:9" ht="18.75">
      <c r="B256" s="57"/>
      <c r="C256" s="38"/>
      <c r="D256" s="38"/>
      <c r="E256" s="38"/>
      <c r="F256" s="38"/>
      <c r="G256" s="38"/>
      <c r="H256" s="38"/>
      <c r="I256" s="38"/>
    </row>
    <row r="257" spans="2:9" ht="18.75">
      <c r="B257" s="57"/>
      <c r="C257" s="38"/>
      <c r="D257" s="38"/>
      <c r="E257" s="38"/>
      <c r="F257" s="38"/>
      <c r="G257" s="38"/>
      <c r="H257" s="38"/>
      <c r="I257" s="38"/>
    </row>
    <row r="258" spans="2:9" ht="18.75">
      <c r="B258" s="57"/>
      <c r="C258" s="38"/>
      <c r="D258" s="38"/>
      <c r="E258" s="38"/>
      <c r="F258" s="38"/>
      <c r="G258" s="38"/>
      <c r="H258" s="38"/>
      <c r="I258" s="38"/>
    </row>
    <row r="259" spans="2:9" ht="18.75">
      <c r="B259" s="57"/>
      <c r="C259" s="38"/>
      <c r="D259" s="38"/>
      <c r="E259" s="38"/>
      <c r="F259" s="38"/>
      <c r="G259" s="38"/>
      <c r="H259" s="38"/>
      <c r="I259" s="38"/>
    </row>
    <row r="260" spans="2:9" ht="18.75">
      <c r="B260" s="57"/>
      <c r="C260" s="38"/>
      <c r="D260" s="38"/>
      <c r="E260" s="38"/>
      <c r="F260" s="38"/>
      <c r="G260" s="38"/>
      <c r="H260" s="38"/>
      <c r="I260" s="38"/>
    </row>
    <row r="261" spans="2:9" ht="18.75">
      <c r="B261" s="57"/>
      <c r="C261" s="38"/>
      <c r="D261" s="38"/>
      <c r="E261" s="38"/>
      <c r="F261" s="38"/>
      <c r="G261" s="38"/>
      <c r="H261" s="38"/>
      <c r="I261" s="38"/>
    </row>
    <row r="262" spans="2:9" ht="18.75">
      <c r="B262" s="57"/>
      <c r="C262" s="38"/>
      <c r="D262" s="38"/>
      <c r="E262" s="38"/>
      <c r="F262" s="38"/>
      <c r="G262" s="38"/>
      <c r="H262" s="38"/>
      <c r="I262" s="38"/>
    </row>
    <row r="263" spans="2:9" ht="18.75">
      <c r="B263" s="57"/>
      <c r="C263" s="38"/>
      <c r="D263" s="38"/>
      <c r="E263" s="38"/>
      <c r="F263" s="38"/>
      <c r="G263" s="38"/>
      <c r="H263" s="38"/>
      <c r="I263" s="38"/>
    </row>
    <row r="264" spans="2:9" ht="18.75">
      <c r="B264" s="57"/>
      <c r="C264" s="38"/>
      <c r="D264" s="38"/>
      <c r="E264" s="38"/>
      <c r="F264" s="38"/>
      <c r="G264" s="38"/>
      <c r="H264" s="38"/>
      <c r="I264" s="38"/>
    </row>
    <row r="265" spans="2:9" ht="18.75">
      <c r="B265" s="57"/>
      <c r="C265" s="38"/>
      <c r="D265" s="38"/>
      <c r="E265" s="38"/>
      <c r="F265" s="38"/>
      <c r="G265" s="38"/>
      <c r="H265" s="38"/>
      <c r="I265" s="38"/>
    </row>
    <row r="266" spans="2:9" ht="18.75">
      <c r="B266" s="57"/>
      <c r="C266" s="38"/>
      <c r="D266" s="38"/>
      <c r="E266" s="38"/>
      <c r="F266" s="38"/>
      <c r="G266" s="38"/>
      <c r="H266" s="38"/>
      <c r="I266" s="38"/>
    </row>
    <row r="267" spans="2:9" ht="18.75">
      <c r="B267" s="57"/>
      <c r="C267" s="38"/>
      <c r="D267" s="38"/>
      <c r="E267" s="38"/>
      <c r="F267" s="38"/>
      <c r="G267" s="38"/>
      <c r="H267" s="38"/>
      <c r="I267" s="38"/>
    </row>
    <row r="268" spans="2:9" ht="18.75">
      <c r="B268" s="57"/>
      <c r="C268" s="38"/>
      <c r="D268" s="38"/>
      <c r="E268" s="38"/>
      <c r="F268" s="38"/>
      <c r="G268" s="38"/>
      <c r="H268" s="38"/>
      <c r="I268" s="38"/>
    </row>
    <row r="269" spans="2:9" ht="18.75">
      <c r="B269" s="57"/>
      <c r="C269" s="38"/>
      <c r="D269" s="38"/>
      <c r="E269" s="38"/>
      <c r="F269" s="38"/>
      <c r="G269" s="38"/>
      <c r="H269" s="38"/>
      <c r="I269" s="38"/>
    </row>
    <row r="270" spans="2:9" ht="18.75">
      <c r="B270" s="57"/>
      <c r="C270" s="38"/>
      <c r="D270" s="38"/>
      <c r="E270" s="38"/>
      <c r="F270" s="38"/>
      <c r="G270" s="38"/>
      <c r="H270" s="38"/>
      <c r="I270" s="38"/>
    </row>
    <row r="271" spans="2:9" ht="18.75">
      <c r="B271" s="57"/>
      <c r="C271" s="38"/>
      <c r="D271" s="38"/>
      <c r="E271" s="38"/>
      <c r="F271" s="38"/>
      <c r="G271" s="38"/>
      <c r="H271" s="38"/>
      <c r="I271" s="38"/>
    </row>
    <row r="272" spans="2:9" ht="18.75">
      <c r="B272" s="57"/>
      <c r="C272" s="38"/>
      <c r="D272" s="38"/>
      <c r="E272" s="38"/>
      <c r="F272" s="38"/>
      <c r="G272" s="38"/>
      <c r="H272" s="38"/>
      <c r="I272" s="38"/>
    </row>
    <row r="273" spans="2:9" ht="18.75">
      <c r="B273" s="57"/>
      <c r="C273" s="38"/>
      <c r="D273" s="38"/>
      <c r="E273" s="38"/>
      <c r="F273" s="38"/>
      <c r="G273" s="38"/>
      <c r="H273" s="38"/>
      <c r="I273" s="38"/>
    </row>
    <row r="274" spans="2:9" ht="18.75">
      <c r="B274" s="57"/>
      <c r="C274" s="38"/>
      <c r="D274" s="38"/>
      <c r="E274" s="38"/>
      <c r="F274" s="38"/>
      <c r="G274" s="38"/>
      <c r="H274" s="38"/>
      <c r="I274" s="38"/>
    </row>
    <row r="275" spans="2:9" ht="18.75">
      <c r="B275" s="57"/>
      <c r="C275" s="38"/>
      <c r="D275" s="38"/>
      <c r="E275" s="38"/>
      <c r="F275" s="38"/>
      <c r="G275" s="38"/>
      <c r="H275" s="38"/>
      <c r="I275" s="38"/>
    </row>
    <row r="276" spans="2:9" ht="18.75">
      <c r="B276" s="57"/>
      <c r="C276" s="38"/>
      <c r="D276" s="38"/>
      <c r="E276" s="38"/>
      <c r="F276" s="38"/>
      <c r="G276" s="38"/>
      <c r="H276" s="38"/>
      <c r="I276" s="38"/>
    </row>
    <row r="277" spans="2:9" ht="18.75">
      <c r="B277" s="57"/>
      <c r="C277" s="38"/>
      <c r="D277" s="38"/>
      <c r="E277" s="38"/>
      <c r="F277" s="38"/>
      <c r="G277" s="38"/>
      <c r="H277" s="38"/>
      <c r="I277" s="38"/>
    </row>
    <row r="278" spans="2:9" ht="18.75">
      <c r="B278" s="57"/>
      <c r="C278" s="38"/>
      <c r="D278" s="38"/>
      <c r="E278" s="38"/>
      <c r="F278" s="38"/>
      <c r="G278" s="38"/>
      <c r="H278" s="38"/>
      <c r="I278" s="38"/>
    </row>
    <row r="279" spans="2:9" ht="18.75">
      <c r="B279" s="57"/>
      <c r="C279" s="38"/>
      <c r="D279" s="38"/>
      <c r="E279" s="38"/>
      <c r="F279" s="38"/>
      <c r="G279" s="38"/>
      <c r="H279" s="38"/>
      <c r="I279" s="38"/>
    </row>
    <row r="280" spans="2:9" ht="18.75">
      <c r="B280" s="57"/>
      <c r="C280" s="38"/>
      <c r="D280" s="38"/>
      <c r="E280" s="38"/>
      <c r="F280" s="38"/>
      <c r="G280" s="38"/>
      <c r="H280" s="38"/>
      <c r="I280" s="38"/>
    </row>
    <row r="281" spans="2:9" ht="18.75">
      <c r="B281" s="57"/>
      <c r="C281" s="38"/>
      <c r="D281" s="38"/>
      <c r="E281" s="38"/>
      <c r="F281" s="38"/>
      <c r="G281" s="38"/>
      <c r="H281" s="38"/>
      <c r="I281" s="38"/>
    </row>
    <row r="282" spans="2:9" ht="18.75">
      <c r="B282" s="57"/>
      <c r="C282" s="38"/>
      <c r="D282" s="38"/>
      <c r="E282" s="38"/>
      <c r="F282" s="38"/>
      <c r="G282" s="38"/>
      <c r="H282" s="38"/>
      <c r="I282" s="38"/>
    </row>
    <row r="283" spans="2:9" ht="18.75">
      <c r="B283" s="57"/>
      <c r="C283" s="38"/>
      <c r="D283" s="38"/>
      <c r="E283" s="38"/>
      <c r="F283" s="38"/>
      <c r="G283" s="38"/>
      <c r="H283" s="38"/>
      <c r="I283" s="38"/>
    </row>
    <row r="284" spans="2:9" ht="18.75">
      <c r="B284" s="57"/>
      <c r="C284" s="38"/>
      <c r="D284" s="38"/>
      <c r="E284" s="38"/>
      <c r="F284" s="38"/>
      <c r="G284" s="38"/>
      <c r="H284" s="38"/>
      <c r="I284" s="38"/>
    </row>
    <row r="285" spans="2:9" ht="18.75">
      <c r="B285" s="57"/>
      <c r="C285" s="38"/>
      <c r="D285" s="38"/>
      <c r="E285" s="38"/>
      <c r="F285" s="38"/>
      <c r="G285" s="38"/>
      <c r="H285" s="38"/>
      <c r="I285" s="38"/>
    </row>
    <row r="286" spans="2:9" ht="18.75">
      <c r="B286" s="57"/>
      <c r="C286" s="38"/>
      <c r="D286" s="38"/>
      <c r="E286" s="38"/>
      <c r="F286" s="38"/>
      <c r="G286" s="38"/>
      <c r="H286" s="38"/>
      <c r="I286" s="38"/>
    </row>
    <row r="287" spans="2:9" ht="18.75">
      <c r="B287" s="57"/>
      <c r="C287" s="38"/>
      <c r="D287" s="38"/>
      <c r="E287" s="38"/>
      <c r="F287" s="38"/>
      <c r="G287" s="38"/>
      <c r="H287" s="38"/>
      <c r="I287" s="38"/>
    </row>
    <row r="288" spans="2:9" ht="18.75">
      <c r="B288" s="57"/>
      <c r="C288" s="38"/>
      <c r="D288" s="38"/>
      <c r="E288" s="38"/>
      <c r="F288" s="38"/>
      <c r="G288" s="38"/>
      <c r="H288" s="38"/>
      <c r="I288" s="38"/>
    </row>
    <row r="289" spans="2:9" ht="18.75">
      <c r="B289" s="57"/>
      <c r="C289" s="38"/>
      <c r="D289" s="38"/>
      <c r="E289" s="38"/>
      <c r="F289" s="38"/>
      <c r="G289" s="38"/>
      <c r="H289" s="38"/>
      <c r="I289" s="38"/>
    </row>
    <row r="290" spans="2:9" ht="18.75">
      <c r="B290" s="57"/>
      <c r="C290" s="38"/>
      <c r="D290" s="38"/>
      <c r="E290" s="38"/>
      <c r="F290" s="38"/>
      <c r="G290" s="38"/>
      <c r="H290" s="38"/>
      <c r="I290" s="38"/>
    </row>
    <row r="291" spans="2:9" ht="18.75">
      <c r="B291" s="57"/>
      <c r="C291" s="38"/>
      <c r="D291" s="38"/>
      <c r="E291" s="38"/>
      <c r="F291" s="38"/>
      <c r="G291" s="38"/>
      <c r="H291" s="38"/>
      <c r="I291" s="38"/>
    </row>
    <row r="292" spans="2:9" ht="18.75">
      <c r="B292" s="57"/>
      <c r="C292" s="38"/>
      <c r="D292" s="38"/>
      <c r="E292" s="38"/>
      <c r="F292" s="38"/>
      <c r="G292" s="38"/>
      <c r="H292" s="38"/>
      <c r="I292" s="38"/>
    </row>
    <row r="293" spans="2:9" ht="18.75">
      <c r="B293" s="57"/>
      <c r="C293" s="38"/>
      <c r="D293" s="38"/>
      <c r="E293" s="38"/>
      <c r="F293" s="38"/>
      <c r="G293" s="38"/>
      <c r="H293" s="38"/>
      <c r="I293" s="38"/>
    </row>
    <row r="294" spans="2:9" ht="18.75">
      <c r="B294" s="57"/>
      <c r="C294" s="38"/>
      <c r="D294" s="38"/>
      <c r="E294" s="38"/>
      <c r="F294" s="38"/>
      <c r="G294" s="38"/>
      <c r="H294" s="38"/>
      <c r="I294" s="38"/>
    </row>
    <row r="295" spans="2:9" ht="18.75">
      <c r="B295" s="57"/>
      <c r="C295" s="38"/>
      <c r="D295" s="38"/>
      <c r="E295" s="38"/>
      <c r="F295" s="38"/>
      <c r="G295" s="38"/>
      <c r="H295" s="38"/>
      <c r="I295" s="38"/>
    </row>
    <row r="296" spans="2:9" ht="18.75">
      <c r="B296" s="57"/>
      <c r="C296" s="38"/>
      <c r="D296" s="38"/>
      <c r="E296" s="38"/>
      <c r="F296" s="38"/>
      <c r="G296" s="38"/>
      <c r="H296" s="38"/>
      <c r="I296" s="38"/>
    </row>
    <row r="297" spans="2:9" ht="18.75">
      <c r="B297" s="57"/>
      <c r="C297" s="38"/>
      <c r="D297" s="38"/>
      <c r="E297" s="38"/>
      <c r="F297" s="38"/>
      <c r="G297" s="38"/>
      <c r="H297" s="38"/>
      <c r="I297" s="38"/>
    </row>
    <row r="298" spans="2:9" ht="18.75">
      <c r="B298" s="57"/>
      <c r="C298" s="38"/>
      <c r="D298" s="38"/>
      <c r="E298" s="38"/>
      <c r="F298" s="38"/>
      <c r="G298" s="38"/>
      <c r="H298" s="38"/>
      <c r="I298" s="38"/>
    </row>
    <row r="299" spans="2:9" ht="18.75">
      <c r="B299" s="57"/>
      <c r="C299" s="38"/>
      <c r="D299" s="38"/>
      <c r="E299" s="38"/>
      <c r="F299" s="38"/>
      <c r="G299" s="38"/>
      <c r="H299" s="38"/>
      <c r="I299" s="38"/>
    </row>
    <row r="300" spans="2:9" ht="18.75">
      <c r="B300" s="57"/>
      <c r="C300" s="38"/>
      <c r="D300" s="38"/>
      <c r="E300" s="38"/>
      <c r="F300" s="38"/>
      <c r="G300" s="38"/>
      <c r="H300" s="38"/>
      <c r="I300" s="38"/>
    </row>
    <row r="301" spans="2:9" ht="18.75">
      <c r="B301" s="57"/>
      <c r="C301" s="38"/>
      <c r="D301" s="38"/>
      <c r="E301" s="38"/>
      <c r="F301" s="38"/>
      <c r="G301" s="38"/>
      <c r="H301" s="38"/>
      <c r="I301" s="38"/>
    </row>
    <row r="302" spans="2:9" ht="18.75">
      <c r="B302" s="57"/>
      <c r="C302" s="38"/>
      <c r="D302" s="38"/>
      <c r="E302" s="38"/>
      <c r="F302" s="38"/>
      <c r="G302" s="38"/>
      <c r="H302" s="38"/>
      <c r="I302" s="38"/>
    </row>
    <row r="303" spans="2:9" ht="18.75">
      <c r="B303" s="57"/>
      <c r="C303" s="38"/>
      <c r="D303" s="38"/>
      <c r="E303" s="38"/>
      <c r="F303" s="38"/>
      <c r="G303" s="38"/>
      <c r="H303" s="38"/>
      <c r="I303" s="38"/>
    </row>
    <row r="304" spans="2:9" ht="18.75">
      <c r="B304" s="57"/>
      <c r="C304" s="38"/>
      <c r="D304" s="38"/>
      <c r="E304" s="38"/>
      <c r="F304" s="38"/>
      <c r="G304" s="38"/>
      <c r="H304" s="38"/>
      <c r="I304" s="38"/>
    </row>
    <row r="305" spans="2:9" ht="18.75">
      <c r="B305" s="57"/>
      <c r="C305" s="38"/>
      <c r="D305" s="38"/>
      <c r="E305" s="38"/>
      <c r="F305" s="38"/>
      <c r="G305" s="38"/>
      <c r="H305" s="38"/>
      <c r="I305" s="38"/>
    </row>
    <row r="306" spans="2:9" ht="18.75">
      <c r="B306" s="57"/>
      <c r="C306" s="38"/>
      <c r="D306" s="38"/>
      <c r="E306" s="38"/>
      <c r="F306" s="38"/>
      <c r="G306" s="38"/>
      <c r="H306" s="38"/>
      <c r="I306" s="38"/>
    </row>
    <row r="307" spans="2:9" ht="18.75">
      <c r="B307" s="57"/>
      <c r="C307" s="38"/>
      <c r="D307" s="38"/>
      <c r="E307" s="38"/>
      <c r="F307" s="38"/>
      <c r="G307" s="38"/>
      <c r="H307" s="38"/>
      <c r="I307" s="38"/>
    </row>
    <row r="308" spans="2:9" ht="18.75">
      <c r="B308" s="57"/>
      <c r="C308" s="38"/>
      <c r="D308" s="38"/>
      <c r="E308" s="38"/>
      <c r="F308" s="38"/>
      <c r="G308" s="38"/>
      <c r="H308" s="38"/>
      <c r="I308" s="38"/>
    </row>
    <row r="309" spans="2:9" ht="18.75">
      <c r="B309" s="57"/>
      <c r="C309" s="38"/>
      <c r="D309" s="38"/>
      <c r="E309" s="38"/>
      <c r="F309" s="38"/>
      <c r="G309" s="38"/>
      <c r="H309" s="38"/>
      <c r="I309" s="38"/>
    </row>
    <row r="310" spans="2:9" ht="18.75">
      <c r="B310" s="57"/>
      <c r="C310" s="38"/>
      <c r="D310" s="38"/>
      <c r="E310" s="38"/>
      <c r="F310" s="38"/>
      <c r="G310" s="38"/>
      <c r="H310" s="38"/>
      <c r="I310" s="38"/>
    </row>
    <row r="311" spans="2:9" ht="18.75">
      <c r="B311" s="57"/>
      <c r="C311" s="38"/>
      <c r="D311" s="38"/>
      <c r="E311" s="38"/>
      <c r="F311" s="38"/>
      <c r="G311" s="38"/>
      <c r="H311" s="38"/>
      <c r="I311" s="38"/>
    </row>
    <row r="312" spans="2:9" ht="18.75">
      <c r="B312" s="57"/>
      <c r="C312" s="38"/>
      <c r="D312" s="38"/>
      <c r="E312" s="38"/>
      <c r="F312" s="38"/>
      <c r="G312" s="38"/>
      <c r="H312" s="38"/>
      <c r="I312" s="38"/>
    </row>
    <row r="313" spans="2:9" ht="18.75">
      <c r="B313" s="57"/>
      <c r="C313" s="38"/>
      <c r="D313" s="38"/>
      <c r="E313" s="38"/>
      <c r="F313" s="38"/>
      <c r="G313" s="38"/>
      <c r="H313" s="38"/>
      <c r="I313" s="38"/>
    </row>
    <row r="314" spans="2:9" ht="18.75">
      <c r="B314" s="57"/>
      <c r="C314" s="38"/>
      <c r="D314" s="38"/>
      <c r="E314" s="38"/>
      <c r="F314" s="38"/>
      <c r="G314" s="38"/>
      <c r="H314" s="38"/>
      <c r="I314" s="38"/>
    </row>
    <row r="315" spans="2:9" ht="18.75">
      <c r="B315" s="57"/>
      <c r="C315" s="38"/>
      <c r="D315" s="38"/>
      <c r="E315" s="38"/>
      <c r="F315" s="38"/>
      <c r="G315" s="38"/>
      <c r="H315" s="38"/>
      <c r="I315" s="38"/>
    </row>
    <row r="316" spans="2:9" ht="18.75">
      <c r="B316" s="57"/>
      <c r="C316" s="38"/>
      <c r="D316" s="38"/>
      <c r="E316" s="38"/>
      <c r="F316" s="38"/>
      <c r="G316" s="38"/>
      <c r="H316" s="38"/>
      <c r="I316" s="38"/>
    </row>
    <row r="317" spans="2:9" ht="18.75">
      <c r="B317" s="57"/>
      <c r="C317" s="38"/>
      <c r="D317" s="38"/>
      <c r="E317" s="38"/>
      <c r="F317" s="38"/>
      <c r="G317" s="38"/>
      <c r="H317" s="38"/>
      <c r="I317" s="38"/>
    </row>
    <row r="318" spans="2:9" ht="18.75">
      <c r="B318" s="57"/>
      <c r="C318" s="38"/>
      <c r="D318" s="38"/>
      <c r="E318" s="38"/>
      <c r="F318" s="38"/>
      <c r="G318" s="38"/>
      <c r="H318" s="38"/>
      <c r="I318" s="38"/>
    </row>
    <row r="319" spans="2:9" ht="18.75">
      <c r="B319" s="57"/>
      <c r="C319" s="38"/>
      <c r="D319" s="38"/>
      <c r="E319" s="38"/>
      <c r="F319" s="38"/>
      <c r="G319" s="38"/>
      <c r="H319" s="38"/>
      <c r="I319" s="38"/>
    </row>
    <row r="320" spans="2:9" ht="18.75">
      <c r="B320" s="57"/>
      <c r="C320" s="38"/>
      <c r="D320" s="38"/>
      <c r="E320" s="38"/>
      <c r="F320" s="38"/>
      <c r="G320" s="38"/>
      <c r="H320" s="38"/>
      <c r="I320" s="38"/>
    </row>
    <row r="321" spans="2:9" ht="18.75">
      <c r="B321" s="57"/>
      <c r="C321" s="38"/>
      <c r="D321" s="38"/>
      <c r="E321" s="38"/>
      <c r="F321" s="38"/>
      <c r="G321" s="38"/>
      <c r="H321" s="38"/>
      <c r="I321" s="38"/>
    </row>
    <row r="322" spans="2:9" ht="18.75">
      <c r="B322" s="57"/>
      <c r="C322" s="38"/>
      <c r="D322" s="38"/>
      <c r="E322" s="38"/>
      <c r="F322" s="38"/>
      <c r="G322" s="38"/>
      <c r="H322" s="38"/>
      <c r="I322" s="38"/>
    </row>
    <row r="323" spans="2:9" ht="18.75">
      <c r="B323" s="57"/>
      <c r="C323" s="38"/>
      <c r="D323" s="38"/>
      <c r="E323" s="38"/>
      <c r="F323" s="38"/>
      <c r="G323" s="38"/>
      <c r="H323" s="38"/>
      <c r="I323" s="38"/>
    </row>
    <row r="324" spans="2:9" ht="18.75">
      <c r="B324" s="57"/>
      <c r="C324" s="38"/>
      <c r="D324" s="38"/>
      <c r="E324" s="38"/>
      <c r="F324" s="38"/>
      <c r="G324" s="38"/>
      <c r="H324" s="38"/>
      <c r="I324" s="38"/>
    </row>
    <row r="325" spans="2:9" ht="18.75">
      <c r="B325" s="57"/>
      <c r="C325" s="38"/>
      <c r="D325" s="38"/>
      <c r="E325" s="38"/>
      <c r="F325" s="38"/>
      <c r="G325" s="38"/>
      <c r="H325" s="38"/>
      <c r="I325" s="38"/>
    </row>
    <row r="326" spans="2:9" ht="18.75">
      <c r="B326" s="57"/>
      <c r="C326" s="38"/>
      <c r="D326" s="38"/>
      <c r="E326" s="38"/>
      <c r="F326" s="38"/>
      <c r="G326" s="38"/>
      <c r="H326" s="38"/>
      <c r="I326" s="38"/>
    </row>
    <row r="327" spans="2:9" ht="18.75">
      <c r="B327" s="57"/>
      <c r="C327" s="38"/>
      <c r="D327" s="38"/>
      <c r="E327" s="38"/>
      <c r="F327" s="38"/>
      <c r="G327" s="38"/>
      <c r="H327" s="38"/>
      <c r="I327" s="38"/>
    </row>
    <row r="328" spans="2:9" ht="18.75">
      <c r="B328" s="57"/>
      <c r="C328" s="38"/>
      <c r="D328" s="38"/>
      <c r="E328" s="38"/>
      <c r="F328" s="38"/>
      <c r="G328" s="38"/>
      <c r="H328" s="38"/>
      <c r="I328" s="38"/>
    </row>
    <row r="329" spans="2:9" ht="18.75">
      <c r="B329" s="57"/>
      <c r="C329" s="38"/>
      <c r="D329" s="38"/>
      <c r="E329" s="38"/>
      <c r="F329" s="38"/>
      <c r="G329" s="38"/>
      <c r="H329" s="38"/>
      <c r="I329" s="38"/>
    </row>
    <row r="330" spans="2:9" ht="18.75">
      <c r="B330" s="57"/>
      <c r="C330" s="38"/>
      <c r="D330" s="38"/>
      <c r="E330" s="38"/>
      <c r="F330" s="38"/>
      <c r="G330" s="38"/>
      <c r="H330" s="38"/>
      <c r="I330" s="38"/>
    </row>
    <row r="331" spans="2:9" ht="18.75">
      <c r="B331" s="57"/>
      <c r="C331" s="38"/>
      <c r="D331" s="38"/>
      <c r="E331" s="38"/>
      <c r="F331" s="38"/>
      <c r="G331" s="38"/>
      <c r="H331" s="38"/>
      <c r="I331" s="38"/>
    </row>
    <row r="332" spans="2:9" ht="18.75">
      <c r="B332" s="57"/>
      <c r="C332" s="38"/>
      <c r="D332" s="38"/>
      <c r="E332" s="38"/>
      <c r="F332" s="38"/>
      <c r="G332" s="38"/>
      <c r="H332" s="38"/>
      <c r="I332" s="38"/>
    </row>
    <row r="333" spans="2:9" ht="18.75">
      <c r="B333" s="57"/>
      <c r="C333" s="38"/>
      <c r="D333" s="38"/>
      <c r="E333" s="38"/>
      <c r="F333" s="38"/>
      <c r="G333" s="38"/>
      <c r="H333" s="38"/>
      <c r="I333" s="38"/>
    </row>
    <row r="334" spans="2:9" ht="18.75">
      <c r="B334" s="57"/>
      <c r="C334" s="38"/>
      <c r="D334" s="38"/>
      <c r="E334" s="38"/>
      <c r="F334" s="38"/>
      <c r="G334" s="38"/>
      <c r="H334" s="38"/>
      <c r="I334" s="38"/>
    </row>
    <row r="335" spans="2:9" ht="18.75">
      <c r="B335" s="57"/>
      <c r="C335" s="38"/>
      <c r="D335" s="38"/>
      <c r="E335" s="38"/>
      <c r="F335" s="38"/>
      <c r="G335" s="38"/>
      <c r="H335" s="38"/>
      <c r="I335" s="38"/>
    </row>
    <row r="336" spans="2:9" ht="18.75">
      <c r="B336" s="57"/>
      <c r="C336" s="38"/>
      <c r="D336" s="38"/>
      <c r="E336" s="38"/>
      <c r="F336" s="38"/>
      <c r="G336" s="38"/>
      <c r="H336" s="38"/>
      <c r="I336" s="38"/>
    </row>
    <row r="337" spans="2:9" ht="18.75">
      <c r="B337" s="57"/>
      <c r="C337" s="38"/>
      <c r="D337" s="38"/>
      <c r="E337" s="38"/>
      <c r="F337" s="38"/>
      <c r="G337" s="38"/>
      <c r="H337" s="38"/>
      <c r="I337" s="38"/>
    </row>
    <row r="338" spans="2:9" ht="18.75">
      <c r="B338" s="57"/>
      <c r="C338" s="38"/>
      <c r="D338" s="38"/>
      <c r="E338" s="38"/>
      <c r="F338" s="38"/>
      <c r="G338" s="38"/>
      <c r="H338" s="38"/>
      <c r="I338" s="38"/>
    </row>
    <row r="339" spans="2:9" ht="18.75">
      <c r="B339" s="57"/>
      <c r="C339" s="38"/>
      <c r="D339" s="38"/>
      <c r="E339" s="38"/>
      <c r="F339" s="38"/>
      <c r="G339" s="38"/>
      <c r="H339" s="38"/>
      <c r="I339" s="38"/>
    </row>
    <row r="340" spans="2:9" ht="18.75">
      <c r="B340" s="57"/>
      <c r="C340" s="38"/>
      <c r="D340" s="38"/>
      <c r="E340" s="38"/>
      <c r="F340" s="38"/>
      <c r="G340" s="38"/>
      <c r="H340" s="38"/>
      <c r="I340" s="38"/>
    </row>
    <row r="341" spans="2:9" ht="18.75">
      <c r="B341" s="57"/>
      <c r="C341" s="38"/>
      <c r="D341" s="38"/>
      <c r="E341" s="38"/>
      <c r="F341" s="38"/>
      <c r="G341" s="38"/>
      <c r="H341" s="38"/>
      <c r="I341" s="38"/>
    </row>
    <row r="342" spans="2:9" ht="18.75">
      <c r="B342" s="57"/>
      <c r="C342" s="38"/>
      <c r="D342" s="38"/>
      <c r="E342" s="38"/>
      <c r="F342" s="38"/>
      <c r="G342" s="38"/>
      <c r="H342" s="38"/>
      <c r="I342" s="38"/>
    </row>
    <row r="343" spans="2:9" ht="18.75">
      <c r="B343" s="57"/>
      <c r="C343" s="38"/>
      <c r="D343" s="38"/>
      <c r="E343" s="38"/>
      <c r="F343" s="38"/>
      <c r="G343" s="38"/>
      <c r="H343" s="38"/>
      <c r="I343" s="38"/>
    </row>
    <row r="344" spans="2:9" ht="18.75">
      <c r="B344" s="57"/>
      <c r="C344" s="38"/>
      <c r="D344" s="38"/>
      <c r="E344" s="38"/>
      <c r="F344" s="38"/>
      <c r="G344" s="38"/>
      <c r="H344" s="38"/>
      <c r="I344" s="38"/>
    </row>
    <row r="345" spans="2:9" ht="18.75">
      <c r="B345" s="57"/>
      <c r="C345" s="38"/>
      <c r="D345" s="38"/>
      <c r="E345" s="38"/>
      <c r="F345" s="38"/>
      <c r="G345" s="38"/>
      <c r="H345" s="38"/>
      <c r="I345" s="38"/>
    </row>
    <row r="346" spans="2:9" ht="18.75">
      <c r="B346" s="57"/>
      <c r="C346" s="38"/>
      <c r="D346" s="38"/>
      <c r="E346" s="38"/>
      <c r="F346" s="38"/>
      <c r="G346" s="38"/>
      <c r="H346" s="38"/>
      <c r="I346" s="38"/>
    </row>
    <row r="347" spans="2:9" ht="18.75">
      <c r="B347" s="57"/>
      <c r="C347" s="38"/>
      <c r="D347" s="38"/>
      <c r="E347" s="38"/>
      <c r="F347" s="38"/>
      <c r="G347" s="38"/>
      <c r="H347" s="38"/>
      <c r="I347" s="38"/>
    </row>
    <row r="348" spans="2:9" ht="18.75">
      <c r="B348" s="57"/>
      <c r="C348" s="38"/>
      <c r="D348" s="38"/>
      <c r="E348" s="38"/>
      <c r="F348" s="38"/>
      <c r="G348" s="38"/>
      <c r="H348" s="38"/>
      <c r="I348" s="38"/>
    </row>
    <row r="349" spans="2:9" ht="18.75">
      <c r="B349" s="57"/>
      <c r="C349" s="38"/>
      <c r="D349" s="38"/>
      <c r="E349" s="38"/>
      <c r="F349" s="38"/>
      <c r="G349" s="38"/>
      <c r="H349" s="38"/>
      <c r="I349" s="38"/>
    </row>
    <row r="350" spans="2:9" ht="18.75">
      <c r="B350" s="57"/>
      <c r="C350" s="38"/>
      <c r="D350" s="38"/>
      <c r="E350" s="38"/>
      <c r="F350" s="38"/>
      <c r="G350" s="38"/>
      <c r="H350" s="38"/>
      <c r="I350" s="38"/>
    </row>
    <row r="351" spans="2:9" ht="18.75">
      <c r="B351" s="57"/>
      <c r="C351" s="38"/>
      <c r="D351" s="38"/>
      <c r="E351" s="38"/>
      <c r="F351" s="38"/>
      <c r="G351" s="38"/>
      <c r="H351" s="38"/>
      <c r="I351" s="38"/>
    </row>
    <row r="352" spans="2:9" ht="18.75">
      <c r="B352" s="57"/>
      <c r="C352" s="38"/>
      <c r="D352" s="38"/>
      <c r="E352" s="38"/>
      <c r="F352" s="38"/>
      <c r="G352" s="38"/>
      <c r="H352" s="38"/>
      <c r="I352" s="38"/>
    </row>
    <row r="353" spans="2:9" ht="18.75">
      <c r="B353" s="57"/>
      <c r="C353" s="38"/>
      <c r="D353" s="38"/>
      <c r="E353" s="38"/>
      <c r="F353" s="38"/>
      <c r="G353" s="38"/>
      <c r="H353" s="38"/>
      <c r="I353" s="38"/>
    </row>
    <row r="354" spans="2:9" ht="18.75">
      <c r="B354" s="57"/>
      <c r="C354" s="38"/>
      <c r="D354" s="38"/>
      <c r="E354" s="38"/>
      <c r="F354" s="38"/>
      <c r="G354" s="38"/>
      <c r="H354" s="38"/>
      <c r="I354" s="38"/>
    </row>
    <row r="355" spans="2:9" ht="18.75">
      <c r="B355" s="57"/>
      <c r="C355" s="38"/>
      <c r="D355" s="38"/>
      <c r="E355" s="38"/>
      <c r="F355" s="38"/>
      <c r="G355" s="38"/>
      <c r="H355" s="38"/>
      <c r="I355" s="38"/>
    </row>
    <row r="356" spans="2:9" ht="18.75">
      <c r="B356" s="57"/>
      <c r="C356" s="38"/>
      <c r="D356" s="38"/>
      <c r="E356" s="38"/>
      <c r="F356" s="38"/>
      <c r="G356" s="38"/>
      <c r="H356" s="38"/>
      <c r="I356" s="38"/>
    </row>
    <row r="357" spans="2:9" ht="18.75">
      <c r="B357" s="57"/>
      <c r="C357" s="38"/>
      <c r="D357" s="38"/>
      <c r="E357" s="38"/>
      <c r="F357" s="38"/>
      <c r="G357" s="38"/>
      <c r="H357" s="38"/>
      <c r="I357" s="38"/>
    </row>
    <row r="358" spans="2:9" ht="18.75">
      <c r="B358" s="57"/>
      <c r="C358" s="38"/>
      <c r="D358" s="38"/>
      <c r="E358" s="38"/>
      <c r="F358" s="38"/>
      <c r="G358" s="38"/>
      <c r="H358" s="38"/>
      <c r="I358" s="38"/>
    </row>
    <row r="359" spans="2:9" ht="18.75">
      <c r="B359" s="57"/>
      <c r="C359" s="38"/>
      <c r="D359" s="38"/>
      <c r="E359" s="38"/>
      <c r="F359" s="38"/>
      <c r="G359" s="38"/>
      <c r="H359" s="38"/>
      <c r="I359" s="38"/>
    </row>
    <row r="360" spans="2:9" ht="18.75">
      <c r="B360" s="57"/>
      <c r="C360" s="38"/>
      <c r="D360" s="38"/>
      <c r="E360" s="38"/>
      <c r="F360" s="38"/>
      <c r="G360" s="38"/>
      <c r="H360" s="38"/>
      <c r="I360" s="38"/>
    </row>
    <row r="361" spans="2:9" ht="18.75">
      <c r="B361" s="57"/>
      <c r="C361" s="38"/>
      <c r="D361" s="38"/>
      <c r="E361" s="38"/>
      <c r="F361" s="38"/>
      <c r="G361" s="38"/>
      <c r="H361" s="38"/>
      <c r="I361" s="38"/>
    </row>
    <row r="362" spans="2:9" ht="18.75">
      <c r="B362" s="57"/>
      <c r="C362" s="38"/>
      <c r="D362" s="38"/>
      <c r="E362" s="38"/>
      <c r="F362" s="38"/>
      <c r="G362" s="38"/>
      <c r="H362" s="38"/>
      <c r="I362" s="38"/>
    </row>
    <row r="363" spans="2:9" ht="18.75">
      <c r="B363" s="57"/>
      <c r="C363" s="38"/>
      <c r="D363" s="38"/>
      <c r="E363" s="38"/>
      <c r="F363" s="38"/>
      <c r="G363" s="38"/>
      <c r="H363" s="38"/>
      <c r="I363" s="38"/>
    </row>
    <row r="364" spans="2:9" ht="18.75">
      <c r="B364" s="57"/>
      <c r="C364" s="38"/>
      <c r="D364" s="38"/>
      <c r="E364" s="38"/>
      <c r="F364" s="38"/>
      <c r="G364" s="38"/>
      <c r="H364" s="38"/>
      <c r="I364" s="38"/>
    </row>
    <row r="365" spans="2:9" ht="18.75">
      <c r="B365" s="57"/>
      <c r="C365" s="38"/>
      <c r="D365" s="38"/>
      <c r="E365" s="38"/>
      <c r="F365" s="38"/>
      <c r="G365" s="38"/>
      <c r="H365" s="38"/>
      <c r="I365" s="38"/>
    </row>
    <row r="366" spans="2:9" ht="18.75">
      <c r="B366" s="57"/>
      <c r="C366" s="38"/>
      <c r="D366" s="38"/>
      <c r="E366" s="38"/>
      <c r="F366" s="38"/>
      <c r="G366" s="38"/>
      <c r="H366" s="38"/>
      <c r="I366" s="38"/>
    </row>
    <row r="367" spans="2:9" ht="18.75">
      <c r="B367" s="57"/>
      <c r="C367" s="38"/>
      <c r="D367" s="38"/>
      <c r="E367" s="38"/>
      <c r="F367" s="38"/>
      <c r="G367" s="38"/>
      <c r="H367" s="38"/>
      <c r="I367" s="38"/>
    </row>
    <row r="368" spans="2:9" ht="18.75">
      <c r="B368" s="57"/>
      <c r="C368" s="38"/>
      <c r="D368" s="38"/>
      <c r="E368" s="38"/>
      <c r="F368" s="38"/>
      <c r="G368" s="38"/>
      <c r="H368" s="38"/>
      <c r="I368" s="38"/>
    </row>
    <row r="369" spans="2:9" ht="18.75">
      <c r="B369" s="57"/>
      <c r="C369" s="38"/>
      <c r="D369" s="38"/>
      <c r="E369" s="38"/>
      <c r="F369" s="38"/>
      <c r="G369" s="38"/>
      <c r="H369" s="38"/>
      <c r="I369" s="38"/>
    </row>
    <row r="370" spans="2:9" ht="18.75">
      <c r="B370" s="57"/>
      <c r="C370" s="38"/>
      <c r="D370" s="38"/>
      <c r="E370" s="38"/>
      <c r="F370" s="38"/>
      <c r="G370" s="38"/>
      <c r="H370" s="38"/>
      <c r="I370" s="38"/>
    </row>
    <row r="371" spans="2:9" ht="18.75">
      <c r="B371" s="57"/>
      <c r="C371" s="38"/>
      <c r="D371" s="38"/>
      <c r="E371" s="38"/>
      <c r="F371" s="38"/>
      <c r="G371" s="38"/>
      <c r="H371" s="38"/>
      <c r="I371" s="38"/>
    </row>
    <row r="372" spans="2:9" ht="18.75">
      <c r="B372" s="57"/>
      <c r="C372" s="38"/>
      <c r="D372" s="38"/>
      <c r="E372" s="38"/>
      <c r="F372" s="38"/>
      <c r="G372" s="38"/>
      <c r="H372" s="38"/>
      <c r="I372" s="38"/>
    </row>
    <row r="373" spans="2:9" ht="18.75">
      <c r="B373" s="57"/>
      <c r="C373" s="38"/>
      <c r="D373" s="38"/>
      <c r="E373" s="38"/>
      <c r="F373" s="38"/>
      <c r="G373" s="38"/>
      <c r="H373" s="38"/>
      <c r="I373" s="38"/>
    </row>
    <row r="374" spans="2:9" ht="18.75">
      <c r="B374" s="57"/>
      <c r="C374" s="38"/>
      <c r="D374" s="38"/>
      <c r="E374" s="38"/>
      <c r="F374" s="38"/>
      <c r="G374" s="38"/>
      <c r="H374" s="38"/>
      <c r="I374" s="38"/>
    </row>
    <row r="375" spans="2:9" ht="18.75">
      <c r="B375" s="57"/>
      <c r="C375" s="38"/>
      <c r="D375" s="38"/>
      <c r="E375" s="38"/>
      <c r="F375" s="38"/>
      <c r="G375" s="38"/>
      <c r="H375" s="38"/>
      <c r="I375" s="38"/>
    </row>
    <row r="376" spans="2:9" ht="18.75">
      <c r="B376" s="57"/>
      <c r="C376" s="38"/>
      <c r="D376" s="38"/>
      <c r="E376" s="38"/>
      <c r="F376" s="38"/>
      <c r="G376" s="38"/>
      <c r="H376" s="38"/>
      <c r="I376" s="38"/>
    </row>
    <row r="377" spans="2:9" ht="18.75">
      <c r="B377" s="57"/>
      <c r="C377" s="38"/>
      <c r="D377" s="38"/>
      <c r="E377" s="38"/>
      <c r="F377" s="38"/>
      <c r="G377" s="38"/>
      <c r="H377" s="38"/>
      <c r="I377" s="38"/>
    </row>
    <row r="378" spans="2:9" ht="18.75">
      <c r="B378" s="57"/>
      <c r="C378" s="38"/>
      <c r="D378" s="38"/>
      <c r="E378" s="38"/>
      <c r="F378" s="38"/>
      <c r="G378" s="38"/>
      <c r="H378" s="38"/>
      <c r="I378" s="38"/>
    </row>
    <row r="379" spans="2:9" ht="18.75">
      <c r="B379" s="57"/>
      <c r="C379" s="38"/>
      <c r="D379" s="38"/>
      <c r="E379" s="38"/>
      <c r="F379" s="38"/>
      <c r="G379" s="38"/>
      <c r="H379" s="38"/>
      <c r="I379" s="38"/>
    </row>
    <row r="380" spans="2:9" ht="18.75">
      <c r="B380" s="57"/>
      <c r="C380" s="38"/>
      <c r="D380" s="38"/>
      <c r="E380" s="38"/>
      <c r="F380" s="38"/>
      <c r="G380" s="38"/>
      <c r="H380" s="38"/>
      <c r="I380" s="38"/>
    </row>
    <row r="381" spans="2:9" ht="18.75">
      <c r="B381" s="57"/>
      <c r="C381" s="38"/>
      <c r="D381" s="38"/>
      <c r="E381" s="38"/>
      <c r="F381" s="38"/>
      <c r="G381" s="38"/>
      <c r="H381" s="38"/>
      <c r="I381" s="38"/>
    </row>
    <row r="382" spans="2:9" ht="18.75">
      <c r="B382" s="57"/>
      <c r="C382" s="38"/>
      <c r="D382" s="38"/>
      <c r="E382" s="38"/>
      <c r="F382" s="38"/>
      <c r="G382" s="38"/>
      <c r="H382" s="38"/>
      <c r="I382" s="38"/>
    </row>
    <row r="383" spans="2:9" ht="18.75">
      <c r="B383" s="57"/>
      <c r="C383" s="38"/>
      <c r="D383" s="38"/>
      <c r="E383" s="38"/>
      <c r="F383" s="38"/>
      <c r="G383" s="38"/>
      <c r="H383" s="38"/>
      <c r="I383" s="38"/>
    </row>
    <row r="384" spans="2:9" ht="18.75">
      <c r="B384" s="57"/>
      <c r="C384" s="38"/>
      <c r="D384" s="38"/>
      <c r="E384" s="38"/>
      <c r="F384" s="38"/>
      <c r="G384" s="38"/>
      <c r="H384" s="38"/>
      <c r="I384" s="38"/>
    </row>
    <row r="385" spans="2:9" ht="18.75">
      <c r="B385" s="57"/>
      <c r="C385" s="38"/>
      <c r="D385" s="38"/>
      <c r="E385" s="38"/>
      <c r="F385" s="38"/>
      <c r="G385" s="38"/>
      <c r="H385" s="38"/>
      <c r="I385" s="38"/>
    </row>
    <row r="386" spans="2:9" ht="18.75">
      <c r="B386" s="57"/>
      <c r="C386" s="38"/>
      <c r="D386" s="38"/>
      <c r="E386" s="38"/>
      <c r="F386" s="38"/>
      <c r="G386" s="38"/>
      <c r="H386" s="38"/>
      <c r="I386" s="38"/>
    </row>
    <row r="387" spans="2:9" ht="18.75">
      <c r="B387" s="57"/>
      <c r="C387" s="38"/>
      <c r="D387" s="38"/>
      <c r="E387" s="38"/>
      <c r="F387" s="38"/>
      <c r="G387" s="38"/>
      <c r="H387" s="38"/>
      <c r="I387" s="38"/>
    </row>
    <row r="388" spans="2:9" ht="18.75">
      <c r="B388" s="57"/>
      <c r="C388" s="38"/>
      <c r="D388" s="38"/>
      <c r="E388" s="38"/>
      <c r="F388" s="38"/>
      <c r="G388" s="38"/>
      <c r="H388" s="38"/>
      <c r="I388" s="38"/>
    </row>
    <row r="389" spans="2:9" ht="18.75">
      <c r="B389" s="57"/>
      <c r="C389" s="38"/>
      <c r="D389" s="38"/>
      <c r="E389" s="38"/>
      <c r="F389" s="38"/>
      <c r="G389" s="38"/>
      <c r="H389" s="38"/>
      <c r="I389" s="38"/>
    </row>
    <row r="390" spans="2:9" ht="18.75">
      <c r="B390" s="57"/>
      <c r="C390" s="38"/>
      <c r="D390" s="38"/>
      <c r="E390" s="38"/>
      <c r="F390" s="38"/>
      <c r="G390" s="38"/>
      <c r="H390" s="38"/>
      <c r="I390" s="38"/>
    </row>
    <row r="391" spans="2:9" ht="18.75">
      <c r="B391" s="57"/>
      <c r="C391" s="38"/>
      <c r="D391" s="38"/>
      <c r="E391" s="38"/>
      <c r="F391" s="38"/>
      <c r="G391" s="38"/>
      <c r="H391" s="38"/>
      <c r="I391" s="38"/>
    </row>
    <row r="392" spans="2:9" ht="18.75">
      <c r="B392" s="57"/>
      <c r="C392" s="38"/>
      <c r="D392" s="38"/>
      <c r="E392" s="38"/>
      <c r="F392" s="38"/>
      <c r="G392" s="38"/>
      <c r="H392" s="38"/>
      <c r="I392" s="38"/>
    </row>
    <row r="393" spans="2:9" ht="18.75">
      <c r="B393" s="57"/>
      <c r="C393" s="38"/>
      <c r="D393" s="38"/>
      <c r="E393" s="38"/>
      <c r="F393" s="38"/>
      <c r="G393" s="38"/>
      <c r="H393" s="38"/>
      <c r="I393" s="38"/>
    </row>
    <row r="394" spans="2:9" ht="18.75">
      <c r="B394" s="57"/>
      <c r="C394" s="38"/>
      <c r="D394" s="38"/>
      <c r="E394" s="38"/>
      <c r="F394" s="38"/>
      <c r="G394" s="38"/>
      <c r="H394" s="38"/>
      <c r="I394" s="38"/>
    </row>
    <row r="395" spans="2:9" ht="18.75">
      <c r="B395" s="57"/>
      <c r="C395" s="38"/>
      <c r="D395" s="38"/>
      <c r="E395" s="38"/>
      <c r="F395" s="38"/>
      <c r="G395" s="38"/>
      <c r="H395" s="38"/>
      <c r="I395" s="38"/>
    </row>
    <row r="396" spans="2:9" ht="18.75">
      <c r="B396" s="57"/>
      <c r="C396" s="38"/>
      <c r="D396" s="38"/>
      <c r="E396" s="38"/>
      <c r="F396" s="38"/>
      <c r="G396" s="38"/>
      <c r="H396" s="38"/>
      <c r="I396" s="38"/>
    </row>
    <row r="397" spans="2:9" ht="18.75">
      <c r="B397" s="57"/>
      <c r="C397" s="38"/>
      <c r="D397" s="38"/>
      <c r="E397" s="38"/>
      <c r="F397" s="38"/>
      <c r="G397" s="38"/>
      <c r="H397" s="38"/>
      <c r="I397" s="38"/>
    </row>
    <row r="398" spans="2:9" ht="18.75">
      <c r="B398" s="57"/>
      <c r="C398" s="38"/>
      <c r="D398" s="38"/>
      <c r="E398" s="38"/>
      <c r="F398" s="38"/>
      <c r="G398" s="38"/>
      <c r="H398" s="38"/>
      <c r="I398" s="38"/>
    </row>
    <row r="399" spans="2:9" ht="18.75">
      <c r="B399" s="57"/>
      <c r="C399" s="38"/>
      <c r="D399" s="38"/>
      <c r="E399" s="38"/>
      <c r="F399" s="38"/>
      <c r="G399" s="38"/>
      <c r="H399" s="38"/>
      <c r="I399" s="38"/>
    </row>
    <row r="400" spans="2:9" ht="18.75">
      <c r="B400" s="57"/>
      <c r="C400" s="38"/>
      <c r="D400" s="38"/>
      <c r="E400" s="38"/>
      <c r="F400" s="38"/>
      <c r="G400" s="38"/>
      <c r="H400" s="38"/>
      <c r="I400" s="38"/>
    </row>
    <row r="401" spans="2:9" ht="18.75">
      <c r="B401" s="57"/>
      <c r="C401" s="38"/>
      <c r="D401" s="38"/>
      <c r="E401" s="38"/>
      <c r="F401" s="38"/>
      <c r="G401" s="38"/>
      <c r="H401" s="38"/>
      <c r="I401" s="38"/>
    </row>
    <row r="402" spans="2:9" ht="18.75">
      <c r="B402" s="57"/>
      <c r="C402" s="38"/>
      <c r="D402" s="38"/>
      <c r="E402" s="38"/>
      <c r="F402" s="38"/>
      <c r="G402" s="38"/>
      <c r="H402" s="38"/>
      <c r="I402" s="38"/>
    </row>
    <row r="403" spans="2:9" ht="18.75">
      <c r="B403" s="57"/>
      <c r="C403" s="38"/>
      <c r="D403" s="38"/>
      <c r="E403" s="38"/>
      <c r="F403" s="38"/>
      <c r="G403" s="38"/>
      <c r="H403" s="38"/>
      <c r="I403" s="38"/>
    </row>
    <row r="404" spans="2:9" ht="18.75">
      <c r="B404" s="57"/>
      <c r="C404" s="38"/>
      <c r="D404" s="38"/>
      <c r="E404" s="38"/>
      <c r="F404" s="38"/>
      <c r="G404" s="38"/>
      <c r="H404" s="38"/>
      <c r="I404" s="38"/>
    </row>
    <row r="405" spans="2:9" ht="18.75">
      <c r="B405" s="57"/>
      <c r="C405" s="38"/>
      <c r="D405" s="38"/>
      <c r="E405" s="38"/>
      <c r="F405" s="38"/>
      <c r="G405" s="38"/>
      <c r="H405" s="38"/>
      <c r="I405" s="38"/>
    </row>
    <row r="406" spans="2:9" ht="18.75">
      <c r="B406" s="57"/>
      <c r="C406" s="38"/>
      <c r="D406" s="38"/>
      <c r="E406" s="38"/>
      <c r="F406" s="38"/>
      <c r="G406" s="38"/>
      <c r="H406" s="38"/>
      <c r="I406" s="38"/>
    </row>
    <row r="407" spans="2:9" ht="18.75">
      <c r="B407" s="57"/>
      <c r="C407" s="38"/>
      <c r="D407" s="38"/>
      <c r="E407" s="38"/>
      <c r="F407" s="38"/>
      <c r="G407" s="38"/>
      <c r="H407" s="38"/>
      <c r="I407" s="38"/>
    </row>
    <row r="408" spans="2:9" ht="18.75">
      <c r="B408" s="57"/>
      <c r="C408" s="38"/>
      <c r="D408" s="38"/>
      <c r="E408" s="38"/>
      <c r="F408" s="38"/>
      <c r="G408" s="38"/>
      <c r="H408" s="38"/>
      <c r="I408" s="38"/>
    </row>
    <row r="409" spans="2:9" ht="18.75">
      <c r="B409" s="57"/>
      <c r="C409" s="38"/>
      <c r="D409" s="38"/>
      <c r="E409" s="38"/>
      <c r="F409" s="38"/>
      <c r="G409" s="38"/>
      <c r="H409" s="38"/>
      <c r="I409" s="38"/>
    </row>
    <row r="410" spans="2:9" ht="18.75">
      <c r="B410" s="57"/>
      <c r="C410" s="38"/>
      <c r="D410" s="38"/>
      <c r="E410" s="38"/>
      <c r="F410" s="38"/>
      <c r="G410" s="38"/>
      <c r="H410" s="38"/>
      <c r="I410" s="38"/>
    </row>
    <row r="411" spans="2:9" ht="18.75">
      <c r="B411" s="57"/>
      <c r="C411" s="38"/>
      <c r="D411" s="38"/>
      <c r="E411" s="38"/>
      <c r="F411" s="38"/>
      <c r="G411" s="38"/>
      <c r="H411" s="38"/>
      <c r="I411" s="38"/>
    </row>
    <row r="412" spans="2:9" ht="18.75">
      <c r="B412" s="57"/>
      <c r="C412" s="38"/>
      <c r="D412" s="38"/>
      <c r="E412" s="38"/>
      <c r="F412" s="38"/>
      <c r="G412" s="38"/>
      <c r="H412" s="38"/>
      <c r="I412" s="38"/>
    </row>
    <row r="413" spans="2:9" ht="18.75">
      <c r="B413" s="57"/>
      <c r="C413" s="38"/>
      <c r="D413" s="38"/>
      <c r="E413" s="38"/>
      <c r="F413" s="38"/>
      <c r="G413" s="38"/>
      <c r="H413" s="38"/>
      <c r="I413" s="38"/>
    </row>
    <row r="414" spans="2:9" ht="18.75">
      <c r="B414" s="57"/>
      <c r="C414" s="38"/>
      <c r="D414" s="38"/>
      <c r="E414" s="38"/>
      <c r="F414" s="38"/>
      <c r="G414" s="38"/>
      <c r="H414" s="38"/>
      <c r="I414" s="38"/>
    </row>
    <row r="415" spans="2:9" ht="18.75">
      <c r="B415" s="57"/>
      <c r="C415" s="38"/>
      <c r="D415" s="38"/>
      <c r="E415" s="38"/>
      <c r="F415" s="38"/>
      <c r="G415" s="38"/>
      <c r="H415" s="38"/>
      <c r="I415" s="38"/>
    </row>
    <row r="416" spans="2:9" ht="18.75">
      <c r="B416" s="57"/>
      <c r="C416" s="38"/>
      <c r="D416" s="38"/>
      <c r="E416" s="38"/>
      <c r="F416" s="38"/>
      <c r="G416" s="38"/>
      <c r="H416" s="38"/>
      <c r="I416" s="38"/>
    </row>
    <row r="417" spans="2:9" ht="18.75">
      <c r="B417" s="57"/>
      <c r="C417" s="38"/>
      <c r="D417" s="38"/>
      <c r="E417" s="38"/>
      <c r="F417" s="38"/>
      <c r="G417" s="38"/>
      <c r="H417" s="38"/>
      <c r="I417" s="38"/>
    </row>
    <row r="418" spans="2:9" ht="18.75">
      <c r="B418" s="57"/>
      <c r="C418" s="38"/>
      <c r="D418" s="38"/>
      <c r="E418" s="38"/>
      <c r="F418" s="38"/>
      <c r="G418" s="38"/>
      <c r="H418" s="38"/>
      <c r="I418" s="38"/>
    </row>
    <row r="419" spans="2:9" ht="18.75">
      <c r="B419" s="57"/>
      <c r="C419" s="38"/>
      <c r="D419" s="38"/>
      <c r="E419" s="38"/>
      <c r="F419" s="38"/>
      <c r="G419" s="38"/>
      <c r="H419" s="38"/>
      <c r="I419" s="38"/>
    </row>
    <row r="420" spans="2:9" ht="18.75">
      <c r="B420" s="57"/>
      <c r="C420" s="38"/>
      <c r="D420" s="38"/>
      <c r="E420" s="38"/>
      <c r="F420" s="38"/>
      <c r="G420" s="38"/>
      <c r="H420" s="38"/>
      <c r="I420" s="38"/>
    </row>
    <row r="421" spans="2:9" ht="18.75">
      <c r="B421" s="57"/>
      <c r="C421" s="38"/>
      <c r="D421" s="38"/>
      <c r="E421" s="38"/>
      <c r="F421" s="38"/>
      <c r="G421" s="38"/>
      <c r="H421" s="38"/>
      <c r="I421" s="38"/>
    </row>
    <row r="422" spans="2:9" ht="18.75">
      <c r="B422" s="57"/>
      <c r="C422" s="38"/>
      <c r="D422" s="38"/>
      <c r="E422" s="38"/>
      <c r="F422" s="38"/>
      <c r="G422" s="38"/>
      <c r="H422" s="38"/>
      <c r="I422" s="38"/>
    </row>
    <row r="423" spans="2:9" ht="18.75">
      <c r="B423" s="57"/>
      <c r="C423" s="38"/>
      <c r="D423" s="38"/>
      <c r="E423" s="38"/>
      <c r="F423" s="38"/>
      <c r="G423" s="38"/>
      <c r="H423" s="38"/>
      <c r="I423" s="38"/>
    </row>
    <row r="424" spans="2:9" ht="18.75">
      <c r="B424" s="57"/>
      <c r="C424" s="38"/>
      <c r="D424" s="38"/>
      <c r="E424" s="38"/>
      <c r="F424" s="38"/>
      <c r="G424" s="38"/>
      <c r="H424" s="38"/>
      <c r="I424" s="38"/>
    </row>
    <row r="425" spans="2:9" ht="18.75">
      <c r="B425" s="57"/>
      <c r="C425" s="38"/>
      <c r="D425" s="38"/>
      <c r="E425" s="38"/>
      <c r="F425" s="38"/>
      <c r="G425" s="38"/>
      <c r="H425" s="38"/>
      <c r="I425" s="38"/>
    </row>
    <row r="426" spans="2:9" ht="18.75">
      <c r="B426" s="57"/>
      <c r="C426" s="38"/>
      <c r="D426" s="38"/>
      <c r="E426" s="38"/>
      <c r="F426" s="38"/>
      <c r="G426" s="38"/>
      <c r="H426" s="38"/>
      <c r="I426" s="38"/>
    </row>
    <row r="427" spans="2:9" ht="18.75">
      <c r="B427" s="57"/>
      <c r="C427" s="38"/>
      <c r="D427" s="38"/>
      <c r="E427" s="38"/>
      <c r="F427" s="38"/>
      <c r="G427" s="38"/>
      <c r="H427" s="38"/>
      <c r="I427" s="38"/>
    </row>
    <row r="428" spans="2:9" ht="18.75">
      <c r="B428" s="57"/>
      <c r="C428" s="38"/>
      <c r="D428" s="38"/>
      <c r="E428" s="38"/>
      <c r="F428" s="38"/>
      <c r="G428" s="38"/>
      <c r="H428" s="38"/>
      <c r="I428" s="38"/>
    </row>
    <row r="429" spans="2:9" ht="18.75">
      <c r="B429" s="57"/>
      <c r="C429" s="38"/>
      <c r="D429" s="38"/>
      <c r="E429" s="38"/>
      <c r="F429" s="38"/>
      <c r="G429" s="38"/>
      <c r="H429" s="38"/>
      <c r="I429" s="38"/>
    </row>
    <row r="430" spans="2:9" ht="18.75">
      <c r="B430" s="57"/>
      <c r="C430" s="38"/>
      <c r="D430" s="38"/>
      <c r="E430" s="38"/>
      <c r="F430" s="38"/>
      <c r="G430" s="38"/>
      <c r="H430" s="38"/>
      <c r="I430" s="38"/>
    </row>
    <row r="431" spans="2:9" ht="18.75">
      <c r="B431" s="57"/>
      <c r="C431" s="38"/>
      <c r="D431" s="38"/>
      <c r="E431" s="38"/>
      <c r="F431" s="38"/>
      <c r="G431" s="38"/>
      <c r="H431" s="38"/>
      <c r="I431" s="38"/>
    </row>
    <row r="432" spans="2:9" ht="18.75">
      <c r="B432" s="57"/>
      <c r="C432" s="38"/>
      <c r="D432" s="38"/>
      <c r="E432" s="38"/>
      <c r="F432" s="38"/>
      <c r="G432" s="38"/>
      <c r="H432" s="38"/>
      <c r="I432" s="38"/>
    </row>
    <row r="433" spans="2:9" ht="18.75">
      <c r="B433" s="57"/>
      <c r="C433" s="38"/>
      <c r="D433" s="38"/>
      <c r="E433" s="38"/>
      <c r="F433" s="38"/>
      <c r="G433" s="38"/>
      <c r="H433" s="38"/>
      <c r="I433" s="38"/>
    </row>
    <row r="434" spans="2:9" ht="18.75">
      <c r="B434" s="57"/>
      <c r="C434" s="38"/>
      <c r="D434" s="38"/>
      <c r="E434" s="38"/>
      <c r="F434" s="38"/>
      <c r="G434" s="38"/>
      <c r="H434" s="38"/>
      <c r="I434" s="38"/>
    </row>
    <row r="435" spans="2:9" ht="18.75">
      <c r="B435" s="57"/>
      <c r="C435" s="38"/>
      <c r="D435" s="38"/>
      <c r="E435" s="38"/>
      <c r="F435" s="38"/>
      <c r="G435" s="38"/>
      <c r="H435" s="38"/>
      <c r="I435" s="38"/>
    </row>
    <row r="436" spans="2:9" ht="18.75">
      <c r="B436" s="57"/>
      <c r="C436" s="38"/>
      <c r="D436" s="38"/>
      <c r="E436" s="38"/>
      <c r="F436" s="38"/>
      <c r="G436" s="38"/>
      <c r="H436" s="38"/>
      <c r="I436" s="38"/>
    </row>
    <row r="437" spans="2:9" ht="18.75">
      <c r="B437" s="57"/>
      <c r="C437" s="38"/>
      <c r="D437" s="38"/>
      <c r="E437" s="38"/>
      <c r="F437" s="38"/>
      <c r="G437" s="38"/>
      <c r="H437" s="38"/>
      <c r="I437" s="38"/>
    </row>
    <row r="438" spans="2:9" ht="18.75">
      <c r="B438" s="57"/>
      <c r="C438" s="38"/>
      <c r="D438" s="38"/>
      <c r="E438" s="38"/>
      <c r="F438" s="38"/>
      <c r="G438" s="38"/>
      <c r="H438" s="38"/>
      <c r="I438" s="38"/>
    </row>
    <row r="439" spans="2:9" ht="18.75">
      <c r="B439" s="57"/>
      <c r="C439" s="38"/>
      <c r="D439" s="38"/>
      <c r="E439" s="38"/>
      <c r="F439" s="38"/>
      <c r="G439" s="38"/>
      <c r="H439" s="38"/>
      <c r="I439" s="38"/>
    </row>
    <row r="440" spans="2:9" ht="18.75">
      <c r="B440" s="57"/>
      <c r="C440" s="38"/>
      <c r="D440" s="38"/>
      <c r="E440" s="38"/>
      <c r="F440" s="38"/>
      <c r="G440" s="38"/>
      <c r="H440" s="38"/>
      <c r="I440" s="38"/>
    </row>
    <row r="441" spans="2:9" ht="18.75">
      <c r="B441" s="57"/>
      <c r="C441" s="38"/>
      <c r="D441" s="38"/>
      <c r="E441" s="38"/>
      <c r="F441" s="38"/>
      <c r="G441" s="38"/>
      <c r="H441" s="38"/>
      <c r="I441" s="38"/>
    </row>
    <row r="442" spans="2:9" ht="18.75">
      <c r="B442" s="57"/>
      <c r="C442" s="38"/>
      <c r="D442" s="38"/>
      <c r="E442" s="38"/>
      <c r="F442" s="38"/>
      <c r="G442" s="38"/>
      <c r="H442" s="38"/>
      <c r="I442" s="38"/>
    </row>
    <row r="443" spans="2:9" ht="18.75">
      <c r="B443" s="57"/>
      <c r="C443" s="38"/>
      <c r="D443" s="38"/>
      <c r="E443" s="38"/>
      <c r="F443" s="38"/>
      <c r="G443" s="38"/>
      <c r="H443" s="38"/>
      <c r="I443" s="38"/>
    </row>
    <row r="444" spans="2:9" ht="18.75">
      <c r="B444" s="57"/>
      <c r="C444" s="38"/>
      <c r="D444" s="38"/>
      <c r="E444" s="38"/>
      <c r="F444" s="38"/>
      <c r="G444" s="38"/>
      <c r="H444" s="38"/>
      <c r="I444" s="38"/>
    </row>
    <row r="445" spans="2:9" ht="18.75">
      <c r="B445" s="57"/>
      <c r="C445" s="38"/>
      <c r="D445" s="38"/>
      <c r="E445" s="38"/>
      <c r="F445" s="38"/>
      <c r="G445" s="38"/>
      <c r="H445" s="38"/>
      <c r="I445" s="38"/>
    </row>
    <row r="446" spans="2:9" ht="18.75">
      <c r="B446" s="57"/>
      <c r="C446" s="38"/>
      <c r="D446" s="38"/>
      <c r="E446" s="38"/>
      <c r="F446" s="38"/>
      <c r="G446" s="38"/>
      <c r="H446" s="38"/>
      <c r="I446" s="38"/>
    </row>
    <row r="447" spans="2:9" ht="18.75">
      <c r="B447" s="57"/>
      <c r="C447" s="38"/>
      <c r="D447" s="38"/>
      <c r="E447" s="38"/>
      <c r="F447" s="38"/>
      <c r="G447" s="38"/>
      <c r="H447" s="38"/>
      <c r="I447" s="38"/>
    </row>
    <row r="448" spans="2:9" ht="18.75">
      <c r="B448" s="57"/>
      <c r="C448" s="38"/>
      <c r="D448" s="38"/>
      <c r="E448" s="38"/>
      <c r="F448" s="38"/>
      <c r="G448" s="38"/>
      <c r="H448" s="38"/>
      <c r="I448" s="38"/>
    </row>
    <row r="449" spans="2:9" ht="18.75">
      <c r="B449" s="57"/>
      <c r="C449" s="38"/>
      <c r="D449" s="38"/>
      <c r="E449" s="38"/>
      <c r="F449" s="38"/>
      <c r="G449" s="38"/>
      <c r="H449" s="38"/>
      <c r="I449" s="38"/>
    </row>
    <row r="450" spans="2:9" ht="18.75">
      <c r="B450" s="57"/>
      <c r="C450" s="38"/>
      <c r="D450" s="38"/>
      <c r="E450" s="38"/>
      <c r="F450" s="38"/>
      <c r="G450" s="38"/>
      <c r="H450" s="38"/>
      <c r="I450" s="38"/>
    </row>
    <row r="451" spans="2:9" ht="18.75">
      <c r="B451" s="57"/>
      <c r="C451" s="38"/>
      <c r="D451" s="38"/>
      <c r="E451" s="38"/>
      <c r="F451" s="38"/>
      <c r="G451" s="38"/>
      <c r="H451" s="38"/>
      <c r="I451" s="38"/>
    </row>
    <row r="452" spans="2:9" ht="18.75">
      <c r="B452" s="57"/>
      <c r="C452" s="38"/>
      <c r="D452" s="38"/>
      <c r="E452" s="38"/>
      <c r="F452" s="38"/>
      <c r="G452" s="38"/>
      <c r="H452" s="38"/>
      <c r="I452" s="38"/>
    </row>
    <row r="453" spans="2:9" ht="18.75">
      <c r="B453" s="57"/>
      <c r="C453" s="38"/>
      <c r="D453" s="38"/>
      <c r="E453" s="38"/>
      <c r="F453" s="38"/>
      <c r="G453" s="38"/>
      <c r="H453" s="38"/>
      <c r="I453" s="38"/>
    </row>
    <row r="454" spans="2:9" ht="18.75">
      <c r="B454" s="57"/>
      <c r="C454" s="38"/>
      <c r="D454" s="38"/>
      <c r="E454" s="38"/>
      <c r="F454" s="38"/>
      <c r="G454" s="38"/>
      <c r="H454" s="38"/>
      <c r="I454" s="38"/>
    </row>
    <row r="455" spans="2:9" ht="18.75">
      <c r="B455" s="57"/>
      <c r="C455" s="38"/>
      <c r="D455" s="38"/>
      <c r="E455" s="38"/>
      <c r="F455" s="38"/>
      <c r="G455" s="38"/>
      <c r="H455" s="38"/>
      <c r="I455" s="38"/>
    </row>
    <row r="456" spans="2:9" ht="18.75">
      <c r="B456" s="57"/>
      <c r="C456" s="38"/>
      <c r="D456" s="38"/>
      <c r="E456" s="38"/>
      <c r="F456" s="38"/>
      <c r="G456" s="38"/>
      <c r="H456" s="38"/>
      <c r="I456" s="38"/>
    </row>
    <row r="457" spans="2:9" ht="18.75">
      <c r="B457" s="57"/>
      <c r="C457" s="38"/>
      <c r="D457" s="38"/>
      <c r="E457" s="38"/>
      <c r="F457" s="38"/>
      <c r="G457" s="38"/>
      <c r="H457" s="38"/>
      <c r="I457" s="38"/>
    </row>
    <row r="458" spans="2:9" ht="18.75">
      <c r="B458" s="57"/>
      <c r="C458" s="38"/>
      <c r="D458" s="38"/>
      <c r="E458" s="38"/>
      <c r="F458" s="38"/>
      <c r="G458" s="38"/>
      <c r="H458" s="38"/>
      <c r="I458" s="38"/>
    </row>
    <row r="459" spans="2:9" ht="18.75">
      <c r="B459" s="57"/>
      <c r="C459" s="38"/>
      <c r="D459" s="38"/>
      <c r="E459" s="38"/>
      <c r="F459" s="38"/>
      <c r="G459" s="38"/>
      <c r="H459" s="38"/>
      <c r="I459" s="38"/>
    </row>
    <row r="460" spans="2:9" ht="18.75">
      <c r="B460" s="57"/>
      <c r="C460" s="38"/>
      <c r="D460" s="38"/>
      <c r="E460" s="38"/>
      <c r="F460" s="38"/>
      <c r="G460" s="38"/>
      <c r="H460" s="38"/>
      <c r="I460" s="38"/>
    </row>
    <row r="461" spans="2:9" ht="18.75">
      <c r="B461" s="57"/>
      <c r="C461" s="38"/>
      <c r="D461" s="38"/>
      <c r="E461" s="38"/>
      <c r="F461" s="38"/>
      <c r="G461" s="38"/>
      <c r="H461" s="38"/>
      <c r="I461" s="38"/>
    </row>
    <row r="462" spans="2:9" ht="18.75">
      <c r="B462" s="57"/>
      <c r="C462" s="38"/>
      <c r="D462" s="38"/>
      <c r="E462" s="38"/>
      <c r="F462" s="38"/>
      <c r="G462" s="38"/>
      <c r="H462" s="38"/>
      <c r="I462" s="38"/>
    </row>
    <row r="463" spans="2:9" ht="18.75">
      <c r="B463" s="57"/>
      <c r="C463" s="38"/>
      <c r="D463" s="38"/>
      <c r="E463" s="38"/>
      <c r="F463" s="38"/>
      <c r="G463" s="38"/>
      <c r="H463" s="38"/>
      <c r="I463" s="38"/>
    </row>
    <row r="464" spans="2:9" ht="18.75">
      <c r="B464" s="57"/>
      <c r="C464" s="38"/>
      <c r="D464" s="38"/>
      <c r="E464" s="38"/>
      <c r="F464" s="38"/>
      <c r="G464" s="38"/>
      <c r="H464" s="38"/>
      <c r="I464" s="38"/>
    </row>
    <row r="465" spans="2:9" ht="18.75">
      <c r="B465" s="57"/>
      <c r="C465" s="38"/>
      <c r="D465" s="38"/>
      <c r="E465" s="38"/>
      <c r="F465" s="38"/>
      <c r="G465" s="38"/>
      <c r="H465" s="38"/>
      <c r="I465" s="38"/>
    </row>
    <row r="466" spans="2:9" ht="18.75">
      <c r="B466" s="57"/>
      <c r="C466" s="38"/>
      <c r="D466" s="38"/>
      <c r="E466" s="38"/>
      <c r="F466" s="38"/>
      <c r="G466" s="38"/>
      <c r="H466" s="38"/>
      <c r="I466" s="38"/>
    </row>
    <row r="467" spans="2:9" ht="18.75">
      <c r="B467" s="57"/>
      <c r="C467" s="38"/>
      <c r="D467" s="38"/>
      <c r="E467" s="38"/>
      <c r="F467" s="38"/>
      <c r="G467" s="38"/>
      <c r="H467" s="38"/>
      <c r="I467" s="38"/>
    </row>
    <row r="468" spans="2:9" ht="18.75">
      <c r="B468" s="57"/>
      <c r="C468" s="38"/>
      <c r="D468" s="38"/>
      <c r="E468" s="38"/>
      <c r="F468" s="38"/>
      <c r="G468" s="38"/>
      <c r="H468" s="38"/>
      <c r="I468" s="38"/>
    </row>
    <row r="469" spans="2:9" ht="18.75">
      <c r="B469" s="57"/>
      <c r="C469" s="38"/>
      <c r="D469" s="38"/>
      <c r="E469" s="38"/>
      <c r="F469" s="38"/>
      <c r="G469" s="38"/>
      <c r="H469" s="38"/>
      <c r="I469" s="38"/>
    </row>
    <row r="470" spans="2:9" ht="18.75">
      <c r="B470" s="57"/>
      <c r="C470" s="38"/>
      <c r="D470" s="38"/>
      <c r="E470" s="38"/>
      <c r="F470" s="38"/>
      <c r="G470" s="38"/>
      <c r="H470" s="38"/>
      <c r="I470" s="38"/>
    </row>
    <row r="471" spans="2:9" ht="18.75">
      <c r="B471" s="57"/>
      <c r="C471" s="38"/>
      <c r="D471" s="38"/>
      <c r="E471" s="38"/>
      <c r="F471" s="38"/>
      <c r="G471" s="38"/>
      <c r="H471" s="38"/>
      <c r="I471" s="38"/>
    </row>
    <row r="472" spans="2:9" ht="18.75">
      <c r="B472" s="57"/>
      <c r="C472" s="38"/>
      <c r="D472" s="38"/>
      <c r="E472" s="38"/>
      <c r="F472" s="38"/>
      <c r="G472" s="38"/>
      <c r="H472" s="38"/>
      <c r="I472" s="38"/>
    </row>
    <row r="473" spans="2:9" ht="18.75">
      <c r="B473" s="57"/>
      <c r="C473" s="38"/>
      <c r="D473" s="38"/>
      <c r="E473" s="38"/>
      <c r="F473" s="38"/>
      <c r="G473" s="38"/>
      <c r="H473" s="38"/>
      <c r="I473" s="38"/>
    </row>
    <row r="474" spans="2:9" ht="18.75">
      <c r="B474" s="57"/>
      <c r="C474" s="38"/>
      <c r="D474" s="38"/>
      <c r="E474" s="38"/>
      <c r="F474" s="38"/>
      <c r="G474" s="38"/>
      <c r="H474" s="38"/>
      <c r="I474" s="38"/>
    </row>
    <row r="475" spans="2:9" ht="18.75">
      <c r="B475" s="57"/>
      <c r="C475" s="38"/>
      <c r="D475" s="38"/>
      <c r="E475" s="38"/>
      <c r="F475" s="38"/>
      <c r="G475" s="38"/>
      <c r="H475" s="38"/>
      <c r="I475" s="38"/>
    </row>
    <row r="476" spans="2:9" ht="18.75">
      <c r="B476" s="57"/>
      <c r="C476" s="38"/>
      <c r="D476" s="38"/>
      <c r="E476" s="38"/>
      <c r="F476" s="38"/>
      <c r="G476" s="38"/>
      <c r="H476" s="38"/>
      <c r="I476" s="38"/>
    </row>
    <row r="477" spans="2:9" ht="18.75">
      <c r="B477" s="57"/>
      <c r="C477" s="38"/>
      <c r="D477" s="38"/>
      <c r="E477" s="38"/>
      <c r="F477" s="38"/>
      <c r="G477" s="38"/>
      <c r="H477" s="38"/>
      <c r="I477" s="38"/>
    </row>
    <row r="478" spans="2:9" ht="18.75">
      <c r="B478" s="57"/>
      <c r="C478" s="38"/>
      <c r="D478" s="38"/>
      <c r="E478" s="38"/>
      <c r="F478" s="38"/>
      <c r="G478" s="38"/>
      <c r="H478" s="38"/>
      <c r="I478" s="38"/>
    </row>
    <row r="479" spans="2:9" ht="18.75">
      <c r="B479" s="57"/>
      <c r="C479" s="38"/>
      <c r="D479" s="38"/>
      <c r="E479" s="38"/>
      <c r="F479" s="38"/>
      <c r="G479" s="38"/>
      <c r="H479" s="38"/>
      <c r="I479" s="38"/>
    </row>
    <row r="480" spans="2:9" ht="18.75">
      <c r="B480" s="57"/>
      <c r="C480" s="38"/>
      <c r="D480" s="38"/>
      <c r="E480" s="38"/>
      <c r="F480" s="38"/>
      <c r="G480" s="38"/>
      <c r="H480" s="38"/>
      <c r="I480" s="38"/>
    </row>
    <row r="481" spans="2:9" ht="18.75">
      <c r="B481" s="57"/>
      <c r="C481" s="38"/>
      <c r="D481" s="38"/>
      <c r="E481" s="38"/>
      <c r="F481" s="38"/>
      <c r="G481" s="38"/>
      <c r="H481" s="38"/>
      <c r="I481" s="38"/>
    </row>
    <row r="482" spans="2:9" ht="18.75">
      <c r="B482" s="57"/>
      <c r="C482" s="38"/>
      <c r="D482" s="38"/>
      <c r="E482" s="38"/>
      <c r="F482" s="38"/>
      <c r="G482" s="38"/>
      <c r="H482" s="38"/>
      <c r="I482" s="38"/>
    </row>
    <row r="483" spans="2:9" ht="18.75">
      <c r="B483" s="57"/>
      <c r="C483" s="38"/>
      <c r="D483" s="38"/>
      <c r="E483" s="38"/>
      <c r="F483" s="38"/>
      <c r="G483" s="38"/>
      <c r="H483" s="38"/>
      <c r="I483" s="38"/>
    </row>
    <row r="484" spans="2:9" ht="18.75">
      <c r="B484" s="57"/>
      <c r="C484" s="38"/>
      <c r="D484" s="38"/>
      <c r="E484" s="38"/>
      <c r="F484" s="38"/>
      <c r="G484" s="38"/>
      <c r="H484" s="38"/>
      <c r="I484" s="38"/>
    </row>
    <row r="485" spans="2:9" ht="18.75">
      <c r="B485" s="57"/>
      <c r="C485" s="38"/>
      <c r="D485" s="38"/>
      <c r="E485" s="38"/>
      <c r="F485" s="38"/>
      <c r="G485" s="38"/>
      <c r="H485" s="38"/>
      <c r="I485" s="38"/>
    </row>
    <row r="486" spans="2:9" ht="18.75">
      <c r="B486" s="57"/>
      <c r="C486" s="38"/>
      <c r="D486" s="38"/>
      <c r="E486" s="38"/>
      <c r="F486" s="38"/>
      <c r="G486" s="38"/>
      <c r="H486" s="38"/>
      <c r="I486" s="38"/>
    </row>
    <row r="487" spans="2:9" ht="18.75">
      <c r="B487" s="57"/>
      <c r="C487" s="38"/>
      <c r="D487" s="38"/>
      <c r="E487" s="38"/>
      <c r="F487" s="38"/>
      <c r="G487" s="38"/>
      <c r="H487" s="38"/>
      <c r="I487" s="38"/>
    </row>
  </sheetData>
  <sheetProtection/>
  <mergeCells count="10">
    <mergeCell ref="J1:M1"/>
    <mergeCell ref="J2:M2"/>
    <mergeCell ref="J3:M3"/>
    <mergeCell ref="B4:M4"/>
    <mergeCell ref="B112:I112"/>
    <mergeCell ref="A6:A7"/>
    <mergeCell ref="B5:M5"/>
    <mergeCell ref="J6:J7"/>
    <mergeCell ref="L6:L7"/>
    <mergeCell ref="M6:M7"/>
  </mergeCells>
  <printOptions/>
  <pageMargins left="0.7874015748031497" right="0.3937007874015748" top="0.3937007874015748" bottom="0.3937007874015748" header="0.5118110236220472" footer="0.5118110236220472"/>
  <pageSetup fitToHeight="0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9"/>
  <sheetViews>
    <sheetView zoomScale="89" zoomScaleNormal="89" zoomScalePageLayoutView="0" workbookViewId="0" topLeftCell="A1">
      <selection activeCell="B3" sqref="B3:C3"/>
    </sheetView>
  </sheetViews>
  <sheetFormatPr defaultColWidth="9.140625" defaultRowHeight="12.75"/>
  <cols>
    <col min="1" max="1" width="5.421875" style="100" customWidth="1"/>
    <col min="2" max="2" width="64.140625" style="100" customWidth="1"/>
    <col min="3" max="3" width="18.57421875" style="100" customWidth="1"/>
    <col min="4" max="16384" width="9.140625" style="100" customWidth="1"/>
  </cols>
  <sheetData>
    <row r="1" spans="2:3" ht="12.75">
      <c r="B1" s="201" t="s">
        <v>706</v>
      </c>
      <c r="C1" s="201"/>
    </row>
    <row r="2" spans="2:3" ht="12.75">
      <c r="B2" s="201" t="s">
        <v>707</v>
      </c>
      <c r="C2" s="201"/>
    </row>
    <row r="3" spans="2:3" ht="12.75">
      <c r="B3" s="201" t="s">
        <v>653</v>
      </c>
      <c r="C3" s="201"/>
    </row>
    <row r="5" spans="1:3" ht="15.75">
      <c r="A5" s="202" t="s">
        <v>557</v>
      </c>
      <c r="B5" s="202"/>
      <c r="C5" s="202"/>
    </row>
    <row r="6" spans="1:3" ht="15.75">
      <c r="A6" s="203" t="s">
        <v>558</v>
      </c>
      <c r="B6" s="203"/>
      <c r="C6" s="203"/>
    </row>
    <row r="7" spans="1:3" ht="15.75">
      <c r="A7" s="203" t="s">
        <v>559</v>
      </c>
      <c r="B7" s="203"/>
      <c r="C7" s="203"/>
    </row>
    <row r="8" spans="1:3" ht="15.75">
      <c r="A8" s="177"/>
      <c r="B8" s="177"/>
      <c r="C8" s="177"/>
    </row>
    <row r="9" spans="1:3" s="106" customFormat="1" ht="62.25" customHeight="1">
      <c r="A9" s="199" t="s">
        <v>703</v>
      </c>
      <c r="B9" s="200" t="s">
        <v>704</v>
      </c>
      <c r="C9" s="199" t="s">
        <v>705</v>
      </c>
    </row>
    <row r="10" spans="1:3" ht="2.25" customHeight="1">
      <c r="A10" s="199"/>
      <c r="B10" s="200"/>
      <c r="C10" s="199"/>
    </row>
    <row r="11" spans="1:3" ht="37.5" customHeight="1">
      <c r="A11" s="147">
        <v>1</v>
      </c>
      <c r="B11" s="146" t="s">
        <v>709</v>
      </c>
      <c r="C11" s="147">
        <v>100</v>
      </c>
    </row>
    <row r="12" spans="1:3" ht="75.75" customHeight="1">
      <c r="A12" s="147">
        <v>2</v>
      </c>
      <c r="B12" s="146" t="s">
        <v>710</v>
      </c>
      <c r="C12" s="147">
        <v>100</v>
      </c>
    </row>
    <row r="13" spans="1:3" ht="36.75" customHeight="1">
      <c r="A13" s="147">
        <v>3</v>
      </c>
      <c r="B13" s="141" t="s">
        <v>712</v>
      </c>
      <c r="C13" s="147">
        <v>100</v>
      </c>
    </row>
    <row r="14" spans="1:3" ht="31.5">
      <c r="A14" s="147">
        <v>4</v>
      </c>
      <c r="B14" s="146" t="s">
        <v>708</v>
      </c>
      <c r="C14" s="147">
        <v>100</v>
      </c>
    </row>
    <row r="15" spans="1:3" ht="31.5">
      <c r="A15" s="147">
        <v>5</v>
      </c>
      <c r="B15" s="146" t="s">
        <v>711</v>
      </c>
      <c r="C15" s="147">
        <v>100</v>
      </c>
    </row>
    <row r="16" spans="1:3" ht="19.5" customHeight="1">
      <c r="A16" s="147">
        <v>6</v>
      </c>
      <c r="B16" s="141" t="s">
        <v>713</v>
      </c>
      <c r="C16" s="147">
        <v>100</v>
      </c>
    </row>
    <row r="17" spans="1:3" ht="15.75">
      <c r="A17" s="147">
        <v>7</v>
      </c>
      <c r="B17" s="146" t="s">
        <v>714</v>
      </c>
      <c r="C17" s="147">
        <v>100</v>
      </c>
    </row>
    <row r="18" spans="1:3" ht="31.5">
      <c r="A18" s="147">
        <v>8</v>
      </c>
      <c r="B18" s="146" t="s">
        <v>715</v>
      </c>
      <c r="C18" s="147">
        <v>100</v>
      </c>
    </row>
    <row r="19" spans="1:3" ht="31.5">
      <c r="A19" s="147">
        <v>9</v>
      </c>
      <c r="B19" s="146" t="s">
        <v>716</v>
      </c>
      <c r="C19" s="147">
        <v>100</v>
      </c>
    </row>
    <row r="20" spans="1:3" ht="15.75">
      <c r="A20" s="147">
        <v>10</v>
      </c>
      <c r="B20" s="146" t="s">
        <v>717</v>
      </c>
      <c r="C20" s="147">
        <v>100</v>
      </c>
    </row>
    <row r="21" spans="1:3" ht="78.75">
      <c r="A21" s="147">
        <v>11</v>
      </c>
      <c r="B21" s="146" t="s">
        <v>718</v>
      </c>
      <c r="C21" s="147">
        <v>100</v>
      </c>
    </row>
    <row r="22" spans="1:3" ht="63">
      <c r="A22" s="148">
        <v>12</v>
      </c>
      <c r="B22" s="146" t="s">
        <v>719</v>
      </c>
      <c r="C22" s="149">
        <v>100</v>
      </c>
    </row>
    <row r="23" spans="1:3" ht="47.25">
      <c r="A23" s="147">
        <v>13</v>
      </c>
      <c r="B23" s="146" t="s">
        <v>720</v>
      </c>
      <c r="C23" s="147">
        <v>100</v>
      </c>
    </row>
    <row r="24" spans="1:3" ht="15.75">
      <c r="A24" s="144"/>
      <c r="B24" s="144"/>
      <c r="C24" s="144"/>
    </row>
    <row r="25" spans="1:3" ht="15.75">
      <c r="A25" s="144"/>
      <c r="B25" s="144"/>
      <c r="C25" s="144"/>
    </row>
    <row r="26" spans="1:3" ht="15.75">
      <c r="A26" s="144"/>
      <c r="B26" s="144"/>
      <c r="C26" s="144"/>
    </row>
    <row r="27" spans="1:3" ht="15.75">
      <c r="A27" s="144"/>
      <c r="B27" s="144"/>
      <c r="C27" s="144"/>
    </row>
    <row r="28" spans="1:3" ht="15.75">
      <c r="A28" s="144"/>
      <c r="B28" s="144"/>
      <c r="C28" s="144"/>
    </row>
    <row r="29" spans="1:3" ht="15.75">
      <c r="A29" s="144"/>
      <c r="B29" s="144"/>
      <c r="C29" s="144"/>
    </row>
    <row r="30" spans="1:3" ht="15.75">
      <c r="A30" s="144"/>
      <c r="B30" s="144"/>
      <c r="C30" s="144"/>
    </row>
    <row r="31" spans="1:3" ht="15.75">
      <c r="A31" s="144"/>
      <c r="B31" s="144"/>
      <c r="C31" s="144"/>
    </row>
    <row r="32" spans="1:3" ht="15.75">
      <c r="A32" s="144"/>
      <c r="B32" s="144"/>
      <c r="C32" s="144"/>
    </row>
    <row r="33" spans="1:3" ht="15.75">
      <c r="A33" s="144"/>
      <c r="B33" s="144"/>
      <c r="C33" s="144"/>
    </row>
    <row r="34" spans="1:3" ht="15.75">
      <c r="A34" s="144"/>
      <c r="B34" s="144"/>
      <c r="C34" s="144"/>
    </row>
    <row r="35" spans="1:3" ht="15.75">
      <c r="A35" s="144"/>
      <c r="B35" s="144"/>
      <c r="C35" s="144"/>
    </row>
    <row r="36" spans="1:3" ht="15.75">
      <c r="A36" s="144"/>
      <c r="B36" s="144"/>
      <c r="C36" s="144"/>
    </row>
    <row r="37" spans="1:3" ht="15.75">
      <c r="A37" s="144"/>
      <c r="B37" s="144"/>
      <c r="C37" s="144"/>
    </row>
    <row r="38" spans="1:3" ht="15.75">
      <c r="A38" s="144"/>
      <c r="B38" s="144"/>
      <c r="C38" s="144"/>
    </row>
    <row r="39" spans="1:3" ht="15.75">
      <c r="A39" s="144"/>
      <c r="B39" s="144"/>
      <c r="C39" s="144"/>
    </row>
    <row r="40" spans="1:3" ht="15.75">
      <c r="A40" s="144"/>
      <c r="B40" s="144"/>
      <c r="C40" s="144"/>
    </row>
    <row r="41" spans="1:3" ht="15.75">
      <c r="A41" s="144"/>
      <c r="B41" s="144"/>
      <c r="C41" s="144"/>
    </row>
    <row r="42" spans="1:3" ht="15.75">
      <c r="A42" s="144"/>
      <c r="B42" s="144"/>
      <c r="C42" s="144"/>
    </row>
    <row r="43" spans="1:3" ht="15.75">
      <c r="A43" s="144"/>
      <c r="B43" s="144"/>
      <c r="C43" s="144"/>
    </row>
    <row r="44" spans="1:3" ht="15.75">
      <c r="A44" s="144"/>
      <c r="B44" s="144"/>
      <c r="C44" s="144"/>
    </row>
    <row r="45" spans="1:3" ht="15.75">
      <c r="A45" s="144"/>
      <c r="B45" s="144"/>
      <c r="C45" s="144"/>
    </row>
    <row r="46" spans="1:3" ht="15.75">
      <c r="A46" s="144"/>
      <c r="B46" s="144"/>
      <c r="C46" s="144"/>
    </row>
    <row r="47" spans="1:3" ht="15.75">
      <c r="A47" s="144"/>
      <c r="B47" s="144"/>
      <c r="C47" s="144"/>
    </row>
    <row r="48" spans="1:3" ht="18.75">
      <c r="A48" s="145"/>
      <c r="B48" s="145"/>
      <c r="C48" s="145"/>
    </row>
    <row r="49" spans="1:3" ht="18.75">
      <c r="A49" s="145"/>
      <c r="B49" s="145"/>
      <c r="C49" s="145"/>
    </row>
    <row r="50" spans="1:3" ht="18.75">
      <c r="A50" s="145"/>
      <c r="B50" s="145"/>
      <c r="C50" s="145"/>
    </row>
    <row r="51" spans="1:3" ht="18.75">
      <c r="A51" s="145"/>
      <c r="B51" s="145"/>
      <c r="C51" s="145"/>
    </row>
    <row r="52" spans="1:3" ht="18.75">
      <c r="A52" s="145"/>
      <c r="B52" s="145"/>
      <c r="C52" s="145"/>
    </row>
    <row r="53" spans="1:3" ht="18.75">
      <c r="A53" s="145"/>
      <c r="B53" s="145"/>
      <c r="C53" s="145"/>
    </row>
    <row r="54" spans="1:3" ht="18.75">
      <c r="A54" s="145"/>
      <c r="B54" s="145"/>
      <c r="C54" s="145"/>
    </row>
    <row r="55" spans="1:3" ht="18.75">
      <c r="A55" s="145"/>
      <c r="B55" s="145"/>
      <c r="C55" s="145"/>
    </row>
    <row r="56" spans="1:3" ht="18.75">
      <c r="A56" s="145"/>
      <c r="B56" s="145"/>
      <c r="C56" s="145"/>
    </row>
    <row r="57" spans="1:3" ht="18.75">
      <c r="A57" s="145"/>
      <c r="B57" s="145"/>
      <c r="C57" s="145"/>
    </row>
    <row r="58" spans="1:3" ht="18.75">
      <c r="A58" s="145"/>
      <c r="B58" s="145"/>
      <c r="C58" s="145"/>
    </row>
    <row r="59" spans="1:3" ht="18.75">
      <c r="A59" s="145"/>
      <c r="B59" s="145"/>
      <c r="C59" s="145"/>
    </row>
    <row r="60" spans="1:3" ht="18.75">
      <c r="A60" s="145"/>
      <c r="B60" s="145"/>
      <c r="C60" s="145"/>
    </row>
    <row r="61" spans="1:3" ht="18.75">
      <c r="A61" s="145"/>
      <c r="B61" s="145"/>
      <c r="C61" s="145"/>
    </row>
    <row r="62" spans="1:3" ht="18.75">
      <c r="A62" s="145"/>
      <c r="B62" s="145"/>
      <c r="C62" s="145"/>
    </row>
    <row r="63" spans="1:3" ht="18.75">
      <c r="A63" s="145"/>
      <c r="B63" s="145"/>
      <c r="C63" s="145"/>
    </row>
    <row r="64" spans="1:3" ht="18.75">
      <c r="A64" s="145"/>
      <c r="B64" s="145"/>
      <c r="C64" s="145"/>
    </row>
    <row r="65" spans="1:3" ht="18.75">
      <c r="A65" s="145"/>
      <c r="B65" s="145"/>
      <c r="C65" s="145"/>
    </row>
    <row r="66" spans="1:3" ht="18.75">
      <c r="A66" s="145"/>
      <c r="B66" s="145"/>
      <c r="C66" s="145"/>
    </row>
    <row r="67" spans="1:3" ht="18.75">
      <c r="A67" s="145"/>
      <c r="B67" s="145"/>
      <c r="C67" s="145"/>
    </row>
    <row r="68" spans="1:3" ht="18.75">
      <c r="A68" s="145"/>
      <c r="B68" s="145"/>
      <c r="C68" s="145"/>
    </row>
    <row r="69" spans="1:3" ht="18.75">
      <c r="A69" s="145"/>
      <c r="B69" s="145"/>
      <c r="C69" s="145"/>
    </row>
    <row r="70" spans="1:3" ht="18.75">
      <c r="A70" s="145"/>
      <c r="B70" s="145"/>
      <c r="C70" s="145"/>
    </row>
    <row r="71" spans="1:3" ht="18.75">
      <c r="A71" s="145"/>
      <c r="B71" s="145"/>
      <c r="C71" s="145"/>
    </row>
    <row r="72" spans="1:3" ht="18.75">
      <c r="A72" s="145"/>
      <c r="B72" s="145"/>
      <c r="C72" s="145"/>
    </row>
    <row r="73" spans="1:3" ht="18.75">
      <c r="A73" s="145"/>
      <c r="B73" s="145"/>
      <c r="C73" s="145"/>
    </row>
    <row r="74" spans="1:3" ht="18.75">
      <c r="A74" s="145"/>
      <c r="B74" s="145"/>
      <c r="C74" s="145"/>
    </row>
    <row r="75" spans="1:3" ht="18.75">
      <c r="A75" s="145"/>
      <c r="B75" s="145"/>
      <c r="C75" s="145"/>
    </row>
    <row r="76" spans="1:3" ht="18.75">
      <c r="A76" s="145"/>
      <c r="B76" s="145"/>
      <c r="C76" s="145"/>
    </row>
    <row r="77" spans="1:3" ht="18.75">
      <c r="A77" s="145"/>
      <c r="B77" s="145"/>
      <c r="C77" s="145"/>
    </row>
    <row r="78" spans="1:3" ht="18.75">
      <c r="A78" s="145"/>
      <c r="B78" s="145"/>
      <c r="C78" s="145"/>
    </row>
    <row r="79" spans="1:3" ht="18.75">
      <c r="A79" s="145"/>
      <c r="B79" s="145"/>
      <c r="C79" s="145"/>
    </row>
    <row r="80" spans="1:3" ht="18.75">
      <c r="A80" s="145"/>
      <c r="B80" s="145"/>
      <c r="C80" s="145"/>
    </row>
    <row r="81" spans="1:3" ht="18.75">
      <c r="A81" s="145"/>
      <c r="B81" s="145"/>
      <c r="C81" s="145"/>
    </row>
    <row r="82" spans="1:3" ht="18.75">
      <c r="A82" s="145"/>
      <c r="B82" s="145"/>
      <c r="C82" s="145"/>
    </row>
    <row r="83" spans="1:3" ht="18.75">
      <c r="A83" s="145"/>
      <c r="B83" s="145"/>
      <c r="C83" s="145"/>
    </row>
    <row r="84" spans="1:3" ht="18.75">
      <c r="A84" s="145"/>
      <c r="B84" s="145"/>
      <c r="C84" s="145"/>
    </row>
    <row r="85" spans="1:3" ht="18.75">
      <c r="A85" s="145"/>
      <c r="B85" s="145"/>
      <c r="C85" s="145"/>
    </row>
    <row r="86" spans="1:3" ht="18.75">
      <c r="A86" s="145"/>
      <c r="B86" s="145"/>
      <c r="C86" s="145"/>
    </row>
    <row r="87" spans="1:3" ht="18.75">
      <c r="A87" s="145"/>
      <c r="B87" s="145"/>
      <c r="C87" s="145"/>
    </row>
    <row r="88" spans="1:3" ht="18.75">
      <c r="A88" s="145"/>
      <c r="B88" s="145"/>
      <c r="C88" s="145"/>
    </row>
    <row r="89" spans="1:3" ht="18.75">
      <c r="A89" s="145"/>
      <c r="B89" s="145"/>
      <c r="C89" s="145"/>
    </row>
    <row r="90" spans="1:3" ht="18.75">
      <c r="A90" s="145"/>
      <c r="B90" s="145"/>
      <c r="C90" s="145"/>
    </row>
    <row r="91" spans="1:3" ht="18.75">
      <c r="A91" s="145"/>
      <c r="B91" s="145"/>
      <c r="C91" s="145"/>
    </row>
    <row r="92" spans="1:3" ht="18.75">
      <c r="A92" s="145"/>
      <c r="B92" s="145"/>
      <c r="C92" s="145"/>
    </row>
    <row r="93" spans="1:3" ht="18.75">
      <c r="A93" s="145"/>
      <c r="B93" s="145"/>
      <c r="C93" s="145"/>
    </row>
    <row r="94" spans="1:3" ht="18.75">
      <c r="A94" s="145"/>
      <c r="B94" s="145"/>
      <c r="C94" s="145"/>
    </row>
    <row r="95" spans="1:3" ht="18.75">
      <c r="A95" s="145"/>
      <c r="B95" s="145"/>
      <c r="C95" s="145"/>
    </row>
    <row r="96" spans="1:3" ht="18.75">
      <c r="A96" s="145"/>
      <c r="B96" s="145"/>
      <c r="C96" s="145"/>
    </row>
    <row r="97" spans="1:3" ht="18.75">
      <c r="A97" s="145"/>
      <c r="B97" s="145"/>
      <c r="C97" s="145"/>
    </row>
    <row r="98" spans="1:3" ht="18.75">
      <c r="A98" s="145"/>
      <c r="B98" s="145"/>
      <c r="C98" s="145"/>
    </row>
    <row r="99" spans="1:3" ht="18.75">
      <c r="A99" s="145"/>
      <c r="B99" s="145"/>
      <c r="C99" s="145"/>
    </row>
    <row r="100" spans="1:3" ht="18.75">
      <c r="A100" s="145"/>
      <c r="B100" s="145"/>
      <c r="C100" s="145"/>
    </row>
    <row r="101" spans="1:3" ht="18.75">
      <c r="A101" s="145"/>
      <c r="B101" s="145"/>
      <c r="C101" s="145"/>
    </row>
    <row r="102" spans="1:3" ht="18.75">
      <c r="A102" s="145"/>
      <c r="B102" s="145"/>
      <c r="C102" s="145"/>
    </row>
    <row r="103" spans="1:3" ht="18.75">
      <c r="A103" s="145"/>
      <c r="B103" s="145"/>
      <c r="C103" s="145"/>
    </row>
    <row r="104" spans="1:3" ht="18.75">
      <c r="A104" s="145"/>
      <c r="B104" s="145"/>
      <c r="C104" s="145"/>
    </row>
    <row r="105" spans="1:3" ht="18.75">
      <c r="A105" s="145"/>
      <c r="B105" s="145"/>
      <c r="C105" s="145"/>
    </row>
    <row r="106" spans="1:3" ht="18.75">
      <c r="A106" s="145"/>
      <c r="B106" s="145"/>
      <c r="C106" s="145"/>
    </row>
    <row r="107" spans="1:3" ht="18.75">
      <c r="A107" s="145"/>
      <c r="B107" s="145"/>
      <c r="C107" s="145"/>
    </row>
    <row r="108" spans="1:3" ht="18.75">
      <c r="A108" s="145"/>
      <c r="B108" s="145"/>
      <c r="C108" s="145"/>
    </row>
    <row r="109" spans="1:3" ht="18.75">
      <c r="A109" s="145"/>
      <c r="B109" s="145"/>
      <c r="C109" s="145"/>
    </row>
  </sheetData>
  <sheetProtection/>
  <mergeCells count="9">
    <mergeCell ref="A9:A10"/>
    <mergeCell ref="B9:B10"/>
    <mergeCell ref="C9:C10"/>
    <mergeCell ref="B1:C1"/>
    <mergeCell ref="B2:C2"/>
    <mergeCell ref="B3:C3"/>
    <mergeCell ref="A5:C5"/>
    <mergeCell ref="A6:C6"/>
    <mergeCell ref="A7:C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79"/>
  <sheetViews>
    <sheetView zoomScalePageLayoutView="0" workbookViewId="0" topLeftCell="A40">
      <selection activeCell="A47" sqref="A47"/>
    </sheetView>
  </sheetViews>
  <sheetFormatPr defaultColWidth="9.140625" defaultRowHeight="12.75"/>
  <cols>
    <col min="1" max="1" width="13.7109375" style="100" customWidth="1"/>
    <col min="2" max="2" width="2.57421875" style="100" customWidth="1"/>
    <col min="3" max="4" width="3.140625" style="100" customWidth="1"/>
    <col min="5" max="5" width="4.00390625" style="100" customWidth="1"/>
    <col min="6" max="6" width="3.00390625" style="100" customWidth="1"/>
    <col min="7" max="7" width="4.8515625" style="100" customWidth="1"/>
    <col min="8" max="8" width="5.140625" style="100" customWidth="1"/>
    <col min="9" max="9" width="84.7109375" style="63" customWidth="1"/>
    <col min="10" max="58" width="9.140625" style="64" customWidth="1"/>
  </cols>
  <sheetData>
    <row r="1" spans="1:9" ht="12.75">
      <c r="A1" s="63"/>
      <c r="B1" s="63"/>
      <c r="C1" s="63"/>
      <c r="D1" s="63"/>
      <c r="E1" s="63"/>
      <c r="F1" s="63"/>
      <c r="G1" s="63"/>
      <c r="H1" s="63"/>
      <c r="I1" s="63" t="s">
        <v>592</v>
      </c>
    </row>
    <row r="2" spans="1:9" ht="12.75">
      <c r="A2" s="63"/>
      <c r="B2" s="63"/>
      <c r="C2" s="63"/>
      <c r="D2" s="63"/>
      <c r="E2" s="63"/>
      <c r="F2" s="63"/>
      <c r="G2" s="63"/>
      <c r="H2" s="63"/>
      <c r="I2" s="63" t="s">
        <v>498</v>
      </c>
    </row>
    <row r="3" spans="1:9" ht="12.75">
      <c r="A3" s="63"/>
      <c r="B3" s="63"/>
      <c r="C3" s="63"/>
      <c r="D3" s="63"/>
      <c r="E3" s="63"/>
      <c r="F3" s="63"/>
      <c r="G3" s="63"/>
      <c r="H3" s="63"/>
      <c r="I3" s="63" t="s">
        <v>655</v>
      </c>
    </row>
    <row r="4" spans="1:8" ht="12.75">
      <c r="A4" s="63"/>
      <c r="B4" s="63"/>
      <c r="C4" s="63"/>
      <c r="D4" s="63"/>
      <c r="E4" s="63"/>
      <c r="F4" s="63"/>
      <c r="G4" s="63"/>
      <c r="H4" s="63"/>
    </row>
    <row r="5" spans="1:9" ht="15.75">
      <c r="A5" s="204" t="s">
        <v>499</v>
      </c>
      <c r="B5" s="204"/>
      <c r="C5" s="204"/>
      <c r="D5" s="204"/>
      <c r="E5" s="204"/>
      <c r="F5" s="204"/>
      <c r="G5" s="204"/>
      <c r="H5" s="204"/>
      <c r="I5" s="204"/>
    </row>
    <row r="6" spans="1:9" ht="15.75">
      <c r="A6" s="205" t="s">
        <v>591</v>
      </c>
      <c r="B6" s="205"/>
      <c r="C6" s="205"/>
      <c r="D6" s="205"/>
      <c r="E6" s="205"/>
      <c r="F6" s="205"/>
      <c r="G6" s="205"/>
      <c r="H6" s="205"/>
      <c r="I6" s="205"/>
    </row>
    <row r="7" spans="1:9" ht="12.75">
      <c r="A7" s="206" t="s">
        <v>500</v>
      </c>
      <c r="B7" s="206"/>
      <c r="C7" s="206"/>
      <c r="D7" s="206"/>
      <c r="E7" s="206"/>
      <c r="F7" s="206"/>
      <c r="G7" s="206"/>
      <c r="H7" s="206"/>
      <c r="I7" s="206" t="s">
        <v>501</v>
      </c>
    </row>
    <row r="8" spans="1:9" ht="39.75" customHeight="1">
      <c r="A8" s="65" t="s">
        <v>502</v>
      </c>
      <c r="B8" s="206" t="s">
        <v>503</v>
      </c>
      <c r="C8" s="206"/>
      <c r="D8" s="206"/>
      <c r="E8" s="206"/>
      <c r="F8" s="206"/>
      <c r="G8" s="206"/>
      <c r="H8" s="206"/>
      <c r="I8" s="206"/>
    </row>
    <row r="9" spans="1:58" s="70" customFormat="1" ht="12.75">
      <c r="A9" s="66" t="s">
        <v>447</v>
      </c>
      <c r="B9" s="209"/>
      <c r="C9" s="209"/>
      <c r="D9" s="209"/>
      <c r="E9" s="209"/>
      <c r="F9" s="209"/>
      <c r="G9" s="209"/>
      <c r="H9" s="209"/>
      <c r="I9" s="68" t="s">
        <v>504</v>
      </c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</row>
    <row r="10" spans="1:9" ht="38.25">
      <c r="A10" s="71" t="s">
        <v>447</v>
      </c>
      <c r="B10" s="71" t="s">
        <v>453</v>
      </c>
      <c r="C10" s="71" t="s">
        <v>465</v>
      </c>
      <c r="D10" s="71" t="s">
        <v>444</v>
      </c>
      <c r="E10" s="71" t="s">
        <v>455</v>
      </c>
      <c r="F10" s="71" t="s">
        <v>451</v>
      </c>
      <c r="G10" s="71" t="s">
        <v>434</v>
      </c>
      <c r="H10" s="71" t="s">
        <v>467</v>
      </c>
      <c r="I10" s="72" t="s">
        <v>505</v>
      </c>
    </row>
    <row r="11" spans="1:9" ht="25.5">
      <c r="A11" s="71" t="s">
        <v>447</v>
      </c>
      <c r="B11" s="71" t="s">
        <v>453</v>
      </c>
      <c r="C11" s="71" t="s">
        <v>482</v>
      </c>
      <c r="D11" s="71" t="s">
        <v>449</v>
      </c>
      <c r="E11" s="71" t="s">
        <v>455</v>
      </c>
      <c r="F11" s="71" t="s">
        <v>451</v>
      </c>
      <c r="G11" s="71" t="s">
        <v>434</v>
      </c>
      <c r="H11" s="71" t="s">
        <v>484</v>
      </c>
      <c r="I11" s="73" t="s">
        <v>506</v>
      </c>
    </row>
    <row r="12" spans="1:58" s="70" customFormat="1" ht="12.75">
      <c r="A12" s="66" t="s">
        <v>481</v>
      </c>
      <c r="B12" s="207"/>
      <c r="C12" s="207"/>
      <c r="D12" s="207"/>
      <c r="E12" s="207"/>
      <c r="F12" s="207"/>
      <c r="G12" s="207"/>
      <c r="H12" s="207"/>
      <c r="I12" s="76" t="s">
        <v>82</v>
      </c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</row>
    <row r="13" spans="1:9" ht="12.75">
      <c r="A13" s="79" t="s">
        <v>481</v>
      </c>
      <c r="B13" s="77">
        <v>1</v>
      </c>
      <c r="C13" s="78" t="s">
        <v>479</v>
      </c>
      <c r="D13" s="78" t="s">
        <v>436</v>
      </c>
      <c r="E13" s="79" t="s">
        <v>447</v>
      </c>
      <c r="F13" s="78" t="s">
        <v>436</v>
      </c>
      <c r="G13" s="78" t="s">
        <v>434</v>
      </c>
      <c r="H13" s="78" t="s">
        <v>467</v>
      </c>
      <c r="I13" s="179" t="s">
        <v>631</v>
      </c>
    </row>
    <row r="14" spans="1:9" ht="12.75">
      <c r="A14" s="79" t="s">
        <v>481</v>
      </c>
      <c r="B14" s="77">
        <v>1</v>
      </c>
      <c r="C14" s="78">
        <v>12</v>
      </c>
      <c r="D14" s="79" t="s">
        <v>436</v>
      </c>
      <c r="E14" s="79" t="s">
        <v>441</v>
      </c>
      <c r="F14" s="79" t="s">
        <v>436</v>
      </c>
      <c r="G14" s="79" t="s">
        <v>434</v>
      </c>
      <c r="H14" s="78">
        <v>120</v>
      </c>
      <c r="I14" s="179" t="s">
        <v>637</v>
      </c>
    </row>
    <row r="15" spans="1:9" ht="12.75">
      <c r="A15" s="79" t="s">
        <v>481</v>
      </c>
      <c r="B15" s="77">
        <v>1</v>
      </c>
      <c r="C15" s="78">
        <v>12</v>
      </c>
      <c r="D15" s="79" t="s">
        <v>436</v>
      </c>
      <c r="E15" s="79" t="s">
        <v>573</v>
      </c>
      <c r="F15" s="79" t="s">
        <v>436</v>
      </c>
      <c r="G15" s="79" t="s">
        <v>434</v>
      </c>
      <c r="H15" s="78">
        <v>120</v>
      </c>
      <c r="I15" s="179" t="s">
        <v>638</v>
      </c>
    </row>
    <row r="16" spans="1:9" ht="12.75">
      <c r="A16" s="79" t="s">
        <v>481</v>
      </c>
      <c r="B16" s="77">
        <v>1</v>
      </c>
      <c r="C16" s="78">
        <v>12</v>
      </c>
      <c r="D16" s="79" t="s">
        <v>436</v>
      </c>
      <c r="E16" s="79" t="s">
        <v>570</v>
      </c>
      <c r="F16" s="79" t="s">
        <v>436</v>
      </c>
      <c r="G16" s="79" t="s">
        <v>434</v>
      </c>
      <c r="H16" s="78">
        <v>120</v>
      </c>
      <c r="I16" s="179" t="s">
        <v>639</v>
      </c>
    </row>
    <row r="17" spans="1:9" ht="12.75">
      <c r="A17" s="79" t="s">
        <v>481</v>
      </c>
      <c r="B17" s="77">
        <v>1</v>
      </c>
      <c r="C17" s="78">
        <v>12</v>
      </c>
      <c r="D17" s="79" t="s">
        <v>436</v>
      </c>
      <c r="E17" s="79" t="s">
        <v>511</v>
      </c>
      <c r="F17" s="79" t="s">
        <v>436</v>
      </c>
      <c r="G17" s="79" t="s">
        <v>434</v>
      </c>
      <c r="H17" s="78">
        <v>120</v>
      </c>
      <c r="I17" s="179" t="s">
        <v>640</v>
      </c>
    </row>
    <row r="18" spans="1:9" ht="12.75">
      <c r="A18" s="79" t="s">
        <v>481</v>
      </c>
      <c r="B18" s="77">
        <v>1</v>
      </c>
      <c r="C18" s="78">
        <v>12</v>
      </c>
      <c r="D18" s="79" t="s">
        <v>436</v>
      </c>
      <c r="E18" s="79" t="s">
        <v>641</v>
      </c>
      <c r="F18" s="79" t="s">
        <v>436</v>
      </c>
      <c r="G18" s="79" t="s">
        <v>434</v>
      </c>
      <c r="H18" s="78">
        <v>120</v>
      </c>
      <c r="I18" s="179" t="s">
        <v>642</v>
      </c>
    </row>
    <row r="19" spans="1:58" s="70" customFormat="1" ht="12.75">
      <c r="A19" s="74">
        <v>182</v>
      </c>
      <c r="B19" s="207"/>
      <c r="C19" s="207"/>
      <c r="D19" s="207"/>
      <c r="E19" s="207"/>
      <c r="F19" s="207"/>
      <c r="G19" s="207"/>
      <c r="H19" s="207"/>
      <c r="I19" s="76" t="s">
        <v>599</v>
      </c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</row>
    <row r="20" spans="1:58" s="70" customFormat="1" ht="41.25">
      <c r="A20" s="77">
        <v>182</v>
      </c>
      <c r="B20" s="77">
        <v>1</v>
      </c>
      <c r="C20" s="78" t="s">
        <v>436</v>
      </c>
      <c r="D20" s="78" t="s">
        <v>438</v>
      </c>
      <c r="E20" s="79" t="s">
        <v>447</v>
      </c>
      <c r="F20" s="78" t="s">
        <v>436</v>
      </c>
      <c r="G20" s="79" t="s">
        <v>434</v>
      </c>
      <c r="H20" s="78">
        <v>110</v>
      </c>
      <c r="I20" s="103" t="s">
        <v>230</v>
      </c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</row>
    <row r="21" spans="1:9" ht="63.75">
      <c r="A21" s="77">
        <v>182</v>
      </c>
      <c r="B21" s="77">
        <v>1</v>
      </c>
      <c r="C21" s="78" t="s">
        <v>436</v>
      </c>
      <c r="D21" s="78" t="s">
        <v>438</v>
      </c>
      <c r="E21" s="79" t="s">
        <v>441</v>
      </c>
      <c r="F21" s="78" t="s">
        <v>436</v>
      </c>
      <c r="G21" s="79" t="s">
        <v>434</v>
      </c>
      <c r="H21" s="78" t="s">
        <v>439</v>
      </c>
      <c r="I21" s="103" t="s">
        <v>232</v>
      </c>
    </row>
    <row r="22" spans="1:9" ht="25.5">
      <c r="A22" s="77">
        <v>182</v>
      </c>
      <c r="B22" s="77">
        <v>1</v>
      </c>
      <c r="C22" s="78" t="s">
        <v>436</v>
      </c>
      <c r="D22" s="78" t="s">
        <v>438</v>
      </c>
      <c r="E22" s="79" t="s">
        <v>573</v>
      </c>
      <c r="F22" s="78" t="s">
        <v>436</v>
      </c>
      <c r="G22" s="79" t="s">
        <v>434</v>
      </c>
      <c r="H22" s="78" t="s">
        <v>439</v>
      </c>
      <c r="I22" s="179" t="s">
        <v>233</v>
      </c>
    </row>
    <row r="23" spans="1:9" ht="54">
      <c r="A23" s="79">
        <v>182</v>
      </c>
      <c r="B23" s="79">
        <v>1</v>
      </c>
      <c r="C23" s="79" t="s">
        <v>436</v>
      </c>
      <c r="D23" s="79" t="s">
        <v>438</v>
      </c>
      <c r="E23" s="79" t="s">
        <v>570</v>
      </c>
      <c r="F23" s="79" t="s">
        <v>436</v>
      </c>
      <c r="G23" s="79" t="s">
        <v>434</v>
      </c>
      <c r="H23" s="80">
        <v>110</v>
      </c>
      <c r="I23" s="179" t="s">
        <v>234</v>
      </c>
    </row>
    <row r="24" spans="1:9" ht="12.75">
      <c r="A24" s="77">
        <v>182</v>
      </c>
      <c r="B24" s="77">
        <v>1</v>
      </c>
      <c r="C24" s="78" t="s">
        <v>444</v>
      </c>
      <c r="D24" s="78" t="s">
        <v>438</v>
      </c>
      <c r="E24" s="78" t="s">
        <v>432</v>
      </c>
      <c r="F24" s="79" t="s">
        <v>438</v>
      </c>
      <c r="G24" s="79" t="s">
        <v>434</v>
      </c>
      <c r="H24" s="78" t="s">
        <v>439</v>
      </c>
      <c r="I24" s="81" t="s">
        <v>446</v>
      </c>
    </row>
    <row r="25" spans="1:9" ht="12.75">
      <c r="A25" s="77">
        <v>182</v>
      </c>
      <c r="B25" s="77">
        <v>1</v>
      </c>
      <c r="C25" s="78" t="s">
        <v>444</v>
      </c>
      <c r="D25" s="78" t="s">
        <v>448</v>
      </c>
      <c r="E25" s="78" t="s">
        <v>432</v>
      </c>
      <c r="F25" s="79" t="s">
        <v>436</v>
      </c>
      <c r="G25" s="79" t="s">
        <v>434</v>
      </c>
      <c r="H25" s="78" t="s">
        <v>439</v>
      </c>
      <c r="I25" s="81" t="s">
        <v>508</v>
      </c>
    </row>
    <row r="26" spans="1:9" ht="25.5">
      <c r="A26" s="77">
        <v>182</v>
      </c>
      <c r="B26" s="77">
        <v>1</v>
      </c>
      <c r="C26" s="78" t="s">
        <v>449</v>
      </c>
      <c r="D26" s="78" t="s">
        <v>436</v>
      </c>
      <c r="E26" s="79" t="s">
        <v>441</v>
      </c>
      <c r="F26" s="79" t="s">
        <v>451</v>
      </c>
      <c r="G26" s="79" t="s">
        <v>434</v>
      </c>
      <c r="H26" s="78" t="s">
        <v>439</v>
      </c>
      <c r="I26" s="72" t="s">
        <v>509</v>
      </c>
    </row>
    <row r="27" spans="1:9" ht="38.25">
      <c r="A27" s="77">
        <v>182</v>
      </c>
      <c r="B27" s="77">
        <v>1</v>
      </c>
      <c r="C27" s="78" t="s">
        <v>449</v>
      </c>
      <c r="D27" s="78" t="s">
        <v>449</v>
      </c>
      <c r="E27" s="79" t="s">
        <v>455</v>
      </c>
      <c r="F27" s="79" t="s">
        <v>451</v>
      </c>
      <c r="G27" s="78" t="s">
        <v>434</v>
      </c>
      <c r="H27" s="78" t="s">
        <v>439</v>
      </c>
      <c r="I27" s="72" t="s">
        <v>456</v>
      </c>
    </row>
    <row r="28" spans="1:9" ht="38.25">
      <c r="A28" s="77">
        <v>182</v>
      </c>
      <c r="B28" s="77">
        <v>1</v>
      </c>
      <c r="C28" s="78" t="s">
        <v>449</v>
      </c>
      <c r="D28" s="78" t="s">
        <v>449</v>
      </c>
      <c r="E28" s="79" t="s">
        <v>443</v>
      </c>
      <c r="F28" s="79" t="s">
        <v>451</v>
      </c>
      <c r="G28" s="78" t="s">
        <v>434</v>
      </c>
      <c r="H28" s="78" t="s">
        <v>439</v>
      </c>
      <c r="I28" s="72" t="s">
        <v>457</v>
      </c>
    </row>
    <row r="29" spans="1:58" s="84" customFormat="1" ht="28.5" customHeight="1">
      <c r="A29" s="79">
        <v>182</v>
      </c>
      <c r="B29" s="79">
        <v>1</v>
      </c>
      <c r="C29" s="79" t="s">
        <v>458</v>
      </c>
      <c r="D29" s="79" t="s">
        <v>448</v>
      </c>
      <c r="E29" s="79" t="s">
        <v>447</v>
      </c>
      <c r="F29" s="79" t="s">
        <v>436</v>
      </c>
      <c r="G29" s="79" t="s">
        <v>434</v>
      </c>
      <c r="H29" s="79" t="s">
        <v>439</v>
      </c>
      <c r="I29" s="82" t="s">
        <v>510</v>
      </c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</row>
    <row r="30" spans="1:58" s="84" customFormat="1" ht="28.5" customHeight="1">
      <c r="A30" s="79" t="s">
        <v>461</v>
      </c>
      <c r="B30" s="79" t="s">
        <v>453</v>
      </c>
      <c r="C30" s="79" t="s">
        <v>472</v>
      </c>
      <c r="D30" s="79" t="s">
        <v>451</v>
      </c>
      <c r="E30" s="79" t="s">
        <v>648</v>
      </c>
      <c r="F30" s="79" t="s">
        <v>451</v>
      </c>
      <c r="G30" s="79" t="s">
        <v>434</v>
      </c>
      <c r="H30" s="79" t="s">
        <v>439</v>
      </c>
      <c r="I30" s="82" t="s">
        <v>512</v>
      </c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</row>
    <row r="31" spans="1:58" s="70" customFormat="1" ht="12.75">
      <c r="A31" s="74">
        <v>901</v>
      </c>
      <c r="B31" s="207"/>
      <c r="C31" s="207"/>
      <c r="D31" s="207"/>
      <c r="E31" s="207"/>
      <c r="F31" s="207"/>
      <c r="G31" s="207"/>
      <c r="H31" s="207"/>
      <c r="I31" s="76" t="s">
        <v>513</v>
      </c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</row>
    <row r="32" spans="1:58" s="70" customFormat="1" ht="12.75">
      <c r="A32" s="77">
        <v>901</v>
      </c>
      <c r="B32" s="71" t="s">
        <v>453</v>
      </c>
      <c r="C32" s="71" t="s">
        <v>458</v>
      </c>
      <c r="D32" s="71" t="s">
        <v>514</v>
      </c>
      <c r="E32" s="71" t="s">
        <v>515</v>
      </c>
      <c r="F32" s="71" t="s">
        <v>436</v>
      </c>
      <c r="G32" s="71" t="s">
        <v>434</v>
      </c>
      <c r="H32" s="71" t="s">
        <v>439</v>
      </c>
      <c r="I32" s="73" t="s">
        <v>516</v>
      </c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</row>
    <row r="33" spans="1:58" s="70" customFormat="1" ht="51">
      <c r="A33" s="77">
        <v>901</v>
      </c>
      <c r="B33" s="71" t="s">
        <v>453</v>
      </c>
      <c r="C33" s="71" t="s">
        <v>458</v>
      </c>
      <c r="D33" s="71" t="s">
        <v>514</v>
      </c>
      <c r="E33" s="71" t="s">
        <v>517</v>
      </c>
      <c r="F33" s="71" t="s">
        <v>436</v>
      </c>
      <c r="G33" s="71" t="s">
        <v>434</v>
      </c>
      <c r="H33" s="71" t="s">
        <v>439</v>
      </c>
      <c r="I33" s="73" t="s">
        <v>518</v>
      </c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</row>
    <row r="34" spans="1:9" ht="40.5" customHeight="1">
      <c r="A34" s="71" t="s">
        <v>471</v>
      </c>
      <c r="B34" s="71" t="s">
        <v>453</v>
      </c>
      <c r="C34" s="71" t="s">
        <v>465</v>
      </c>
      <c r="D34" s="71" t="s">
        <v>444</v>
      </c>
      <c r="E34" s="71" t="s">
        <v>519</v>
      </c>
      <c r="F34" s="71" t="s">
        <v>451</v>
      </c>
      <c r="G34" s="71" t="s">
        <v>434</v>
      </c>
      <c r="H34" s="71" t="s">
        <v>467</v>
      </c>
      <c r="I34" s="73" t="s">
        <v>643</v>
      </c>
    </row>
    <row r="35" spans="1:9" ht="40.5" customHeight="1">
      <c r="A35" s="71" t="s">
        <v>471</v>
      </c>
      <c r="B35" s="71" t="s">
        <v>453</v>
      </c>
      <c r="C35" s="71" t="s">
        <v>465</v>
      </c>
      <c r="D35" s="71" t="s">
        <v>444</v>
      </c>
      <c r="E35" s="71" t="s">
        <v>520</v>
      </c>
      <c r="F35" s="71" t="s">
        <v>451</v>
      </c>
      <c r="G35" s="71" t="s">
        <v>434</v>
      </c>
      <c r="H35" s="71" t="s">
        <v>467</v>
      </c>
      <c r="I35" s="73" t="s">
        <v>644</v>
      </c>
    </row>
    <row r="36" spans="1:9" ht="43.5" customHeight="1">
      <c r="A36" s="71" t="s">
        <v>471</v>
      </c>
      <c r="B36" s="71" t="s">
        <v>453</v>
      </c>
      <c r="C36" s="71" t="s">
        <v>465</v>
      </c>
      <c r="D36" s="71" t="s">
        <v>472</v>
      </c>
      <c r="E36" s="71" t="s">
        <v>474</v>
      </c>
      <c r="F36" s="71" t="s">
        <v>451</v>
      </c>
      <c r="G36" s="71" t="s">
        <v>434</v>
      </c>
      <c r="H36" s="71" t="s">
        <v>467</v>
      </c>
      <c r="I36" s="73" t="s">
        <v>645</v>
      </c>
    </row>
    <row r="37" spans="1:9" ht="12.75">
      <c r="A37" s="79" t="s">
        <v>471</v>
      </c>
      <c r="B37" s="85">
        <v>1</v>
      </c>
      <c r="C37" s="85">
        <v>13</v>
      </c>
      <c r="D37" s="71" t="s">
        <v>438</v>
      </c>
      <c r="E37" s="71" t="s">
        <v>235</v>
      </c>
      <c r="F37" s="71" t="s">
        <v>451</v>
      </c>
      <c r="G37" s="71" t="s">
        <v>434</v>
      </c>
      <c r="H37" s="71" t="s">
        <v>571</v>
      </c>
      <c r="I37" s="182" t="s">
        <v>629</v>
      </c>
    </row>
    <row r="38" spans="1:9" ht="12.75">
      <c r="A38" s="71" t="s">
        <v>471</v>
      </c>
      <c r="B38" s="71" t="s">
        <v>453</v>
      </c>
      <c r="C38" s="71" t="s">
        <v>482</v>
      </c>
      <c r="D38" s="71" t="s">
        <v>436</v>
      </c>
      <c r="E38" s="71" t="s">
        <v>570</v>
      </c>
      <c r="F38" s="71" t="s">
        <v>451</v>
      </c>
      <c r="G38" s="71" t="s">
        <v>434</v>
      </c>
      <c r="H38" s="71" t="s">
        <v>572</v>
      </c>
      <c r="I38" s="183" t="s">
        <v>630</v>
      </c>
    </row>
    <row r="39" spans="1:9" ht="51">
      <c r="A39" s="71" t="s">
        <v>471</v>
      </c>
      <c r="B39" s="71" t="s">
        <v>453</v>
      </c>
      <c r="C39" s="71" t="s">
        <v>482</v>
      </c>
      <c r="D39" s="71" t="s">
        <v>438</v>
      </c>
      <c r="E39" s="71" t="s">
        <v>570</v>
      </c>
      <c r="F39" s="71" t="s">
        <v>451</v>
      </c>
      <c r="G39" s="71" t="s">
        <v>434</v>
      </c>
      <c r="H39" s="71" t="s">
        <v>572</v>
      </c>
      <c r="I39" s="183" t="s">
        <v>646</v>
      </c>
    </row>
    <row r="40" spans="1:9" ht="51">
      <c r="A40" s="71" t="s">
        <v>471</v>
      </c>
      <c r="B40" s="71" t="s">
        <v>453</v>
      </c>
      <c r="C40" s="71" t="s">
        <v>482</v>
      </c>
      <c r="D40" s="71" t="s">
        <v>438</v>
      </c>
      <c r="E40" s="71" t="s">
        <v>570</v>
      </c>
      <c r="F40" s="71" t="s">
        <v>451</v>
      </c>
      <c r="G40" s="71" t="s">
        <v>434</v>
      </c>
      <c r="H40" s="71" t="s">
        <v>574</v>
      </c>
      <c r="I40" s="183" t="s">
        <v>647</v>
      </c>
    </row>
    <row r="41" spans="1:58" s="87" customFormat="1" ht="25.5">
      <c r="A41" s="71" t="s">
        <v>471</v>
      </c>
      <c r="B41" s="71" t="s">
        <v>453</v>
      </c>
      <c r="C41" s="71" t="s">
        <v>576</v>
      </c>
      <c r="D41" s="71" t="s">
        <v>577</v>
      </c>
      <c r="E41" s="71" t="s">
        <v>441</v>
      </c>
      <c r="F41" s="71" t="s">
        <v>438</v>
      </c>
      <c r="G41" s="71" t="s">
        <v>434</v>
      </c>
      <c r="H41" s="71" t="s">
        <v>575</v>
      </c>
      <c r="I41" s="86" t="s">
        <v>578</v>
      </c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</row>
    <row r="42" spans="1:58" s="87" customFormat="1" ht="25.5">
      <c r="A42" s="71" t="s">
        <v>471</v>
      </c>
      <c r="B42" s="71" t="s">
        <v>453</v>
      </c>
      <c r="C42" s="71" t="s">
        <v>576</v>
      </c>
      <c r="D42" s="71" t="s">
        <v>577</v>
      </c>
      <c r="E42" s="71" t="s">
        <v>570</v>
      </c>
      <c r="F42" s="71" t="s">
        <v>451</v>
      </c>
      <c r="G42" s="71" t="s">
        <v>434</v>
      </c>
      <c r="H42" s="71" t="s">
        <v>575</v>
      </c>
      <c r="I42" s="88" t="s">
        <v>579</v>
      </c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</row>
    <row r="43" spans="1:58" s="87" customFormat="1" ht="12.75">
      <c r="A43" s="71" t="s">
        <v>471</v>
      </c>
      <c r="B43" s="71" t="s">
        <v>453</v>
      </c>
      <c r="C43" s="71" t="s">
        <v>580</v>
      </c>
      <c r="D43" s="71" t="s">
        <v>444</v>
      </c>
      <c r="E43" s="71" t="s">
        <v>570</v>
      </c>
      <c r="F43" s="71" t="s">
        <v>451</v>
      </c>
      <c r="G43" s="71" t="s">
        <v>434</v>
      </c>
      <c r="H43" s="71" t="s">
        <v>590</v>
      </c>
      <c r="I43" s="89" t="s">
        <v>602</v>
      </c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</row>
    <row r="44" spans="1:58" s="87" customFormat="1" ht="12.75">
      <c r="A44" s="71" t="s">
        <v>471</v>
      </c>
      <c r="B44" s="71" t="s">
        <v>463</v>
      </c>
      <c r="C44" s="71" t="s">
        <v>433</v>
      </c>
      <c r="D44" s="71" t="s">
        <v>433</v>
      </c>
      <c r="E44" s="71" t="s">
        <v>432</v>
      </c>
      <c r="F44" s="71" t="s">
        <v>433</v>
      </c>
      <c r="G44" s="71" t="s">
        <v>434</v>
      </c>
      <c r="H44" s="71" t="s">
        <v>432</v>
      </c>
      <c r="I44" s="89" t="s">
        <v>600</v>
      </c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</row>
    <row r="45" spans="1:58" s="70" customFormat="1" ht="12.75">
      <c r="A45" s="74">
        <v>903</v>
      </c>
      <c r="B45" s="207"/>
      <c r="C45" s="207"/>
      <c r="D45" s="207"/>
      <c r="E45" s="207"/>
      <c r="F45" s="207"/>
      <c r="G45" s="207"/>
      <c r="H45" s="207"/>
      <c r="I45" s="90" t="s">
        <v>581</v>
      </c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</row>
    <row r="46" spans="1:58" s="70" customFormat="1" ht="15" customHeight="1">
      <c r="A46" s="77">
        <v>903</v>
      </c>
      <c r="B46" s="71" t="s">
        <v>453</v>
      </c>
      <c r="C46" s="71" t="s">
        <v>314</v>
      </c>
      <c r="D46" s="71" t="s">
        <v>436</v>
      </c>
      <c r="E46" s="71" t="s">
        <v>235</v>
      </c>
      <c r="F46" s="71" t="s">
        <v>451</v>
      </c>
      <c r="G46" s="71" t="s">
        <v>434</v>
      </c>
      <c r="H46" s="71" t="s">
        <v>571</v>
      </c>
      <c r="I46" s="183" t="s">
        <v>236</v>
      </c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</row>
    <row r="47" spans="1:58" s="87" customFormat="1" ht="12.75">
      <c r="A47" s="71" t="s">
        <v>582</v>
      </c>
      <c r="B47" s="85">
        <v>1</v>
      </c>
      <c r="C47" s="85">
        <v>13</v>
      </c>
      <c r="D47" s="71" t="s">
        <v>438</v>
      </c>
      <c r="E47" s="71" t="s">
        <v>235</v>
      </c>
      <c r="F47" s="71" t="s">
        <v>451</v>
      </c>
      <c r="G47" s="71" t="s">
        <v>434</v>
      </c>
      <c r="H47" s="71" t="s">
        <v>571</v>
      </c>
      <c r="I47" s="182" t="s">
        <v>629</v>
      </c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</row>
    <row r="48" spans="1:58" s="87" customFormat="1" ht="12.75">
      <c r="A48" s="71" t="s">
        <v>582</v>
      </c>
      <c r="B48" s="71" t="s">
        <v>453</v>
      </c>
      <c r="C48" s="71" t="s">
        <v>580</v>
      </c>
      <c r="D48" s="71" t="s">
        <v>444</v>
      </c>
      <c r="E48" s="71" t="s">
        <v>570</v>
      </c>
      <c r="F48" s="71" t="s">
        <v>451</v>
      </c>
      <c r="G48" s="71" t="s">
        <v>434</v>
      </c>
      <c r="H48" s="71" t="s">
        <v>590</v>
      </c>
      <c r="I48" s="89" t="s">
        <v>602</v>
      </c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</row>
    <row r="49" spans="1:58" s="87" customFormat="1" ht="12.75">
      <c r="A49" s="71" t="s">
        <v>582</v>
      </c>
      <c r="B49" s="71" t="s">
        <v>463</v>
      </c>
      <c r="C49" s="71" t="s">
        <v>433</v>
      </c>
      <c r="D49" s="71" t="s">
        <v>433</v>
      </c>
      <c r="E49" s="71" t="s">
        <v>432</v>
      </c>
      <c r="F49" s="71" t="s">
        <v>433</v>
      </c>
      <c r="G49" s="71" t="s">
        <v>434</v>
      </c>
      <c r="H49" s="71" t="s">
        <v>432</v>
      </c>
      <c r="I49" s="89" t="s">
        <v>342</v>
      </c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</row>
    <row r="50" spans="1:58" s="70" customFormat="1" ht="12.75">
      <c r="A50" s="74">
        <v>906</v>
      </c>
      <c r="B50" s="207"/>
      <c r="C50" s="207"/>
      <c r="D50" s="207"/>
      <c r="E50" s="207"/>
      <c r="F50" s="207"/>
      <c r="G50" s="207"/>
      <c r="H50" s="207"/>
      <c r="I50" s="90" t="s">
        <v>583</v>
      </c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</row>
    <row r="51" spans="1:58" s="91" customFormat="1" ht="41.25" customHeight="1">
      <c r="A51" s="77">
        <v>906</v>
      </c>
      <c r="B51" s="71" t="s">
        <v>453</v>
      </c>
      <c r="C51" s="71" t="s">
        <v>465</v>
      </c>
      <c r="D51" s="71" t="s">
        <v>444</v>
      </c>
      <c r="E51" s="71" t="s">
        <v>520</v>
      </c>
      <c r="F51" s="71" t="s">
        <v>451</v>
      </c>
      <c r="G51" s="71" t="s">
        <v>434</v>
      </c>
      <c r="H51" s="71" t="s">
        <v>467</v>
      </c>
      <c r="I51" s="73" t="s">
        <v>644</v>
      </c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</row>
    <row r="52" spans="1:58" s="91" customFormat="1" ht="17.25" customHeight="1">
      <c r="A52" s="77">
        <v>906</v>
      </c>
      <c r="B52" s="71" t="s">
        <v>453</v>
      </c>
      <c r="C52" s="71" t="s">
        <v>314</v>
      </c>
      <c r="D52" s="71" t="s">
        <v>436</v>
      </c>
      <c r="E52" s="71" t="s">
        <v>235</v>
      </c>
      <c r="F52" s="71" t="s">
        <v>451</v>
      </c>
      <c r="G52" s="71" t="s">
        <v>434</v>
      </c>
      <c r="H52" s="71" t="s">
        <v>571</v>
      </c>
      <c r="I52" s="183" t="s">
        <v>236</v>
      </c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</row>
    <row r="53" spans="1:58" s="91" customFormat="1" ht="16.5" customHeight="1">
      <c r="A53" s="71" t="s">
        <v>584</v>
      </c>
      <c r="B53" s="85">
        <v>1</v>
      </c>
      <c r="C53" s="85">
        <v>13</v>
      </c>
      <c r="D53" s="71" t="s">
        <v>438</v>
      </c>
      <c r="E53" s="71" t="s">
        <v>235</v>
      </c>
      <c r="F53" s="71" t="s">
        <v>451</v>
      </c>
      <c r="G53" s="71" t="s">
        <v>434</v>
      </c>
      <c r="H53" s="71" t="s">
        <v>571</v>
      </c>
      <c r="I53" s="182" t="s">
        <v>629</v>
      </c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</row>
    <row r="54" spans="1:58" s="87" customFormat="1" ht="12.75">
      <c r="A54" s="71" t="s">
        <v>584</v>
      </c>
      <c r="B54" s="71" t="s">
        <v>453</v>
      </c>
      <c r="C54" s="71" t="s">
        <v>580</v>
      </c>
      <c r="D54" s="71" t="s">
        <v>444</v>
      </c>
      <c r="E54" s="71" t="s">
        <v>570</v>
      </c>
      <c r="F54" s="71" t="s">
        <v>451</v>
      </c>
      <c r="G54" s="71" t="s">
        <v>434</v>
      </c>
      <c r="H54" s="71" t="s">
        <v>590</v>
      </c>
      <c r="I54" s="89" t="s">
        <v>602</v>
      </c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</row>
    <row r="55" spans="1:58" s="87" customFormat="1" ht="12.75">
      <c r="A55" s="71" t="s">
        <v>584</v>
      </c>
      <c r="B55" s="71" t="s">
        <v>463</v>
      </c>
      <c r="C55" s="71" t="s">
        <v>433</v>
      </c>
      <c r="D55" s="71" t="s">
        <v>433</v>
      </c>
      <c r="E55" s="71" t="s">
        <v>432</v>
      </c>
      <c r="F55" s="71" t="s">
        <v>433</v>
      </c>
      <c r="G55" s="71" t="s">
        <v>434</v>
      </c>
      <c r="H55" s="71" t="s">
        <v>432</v>
      </c>
      <c r="I55" s="89" t="s">
        <v>600</v>
      </c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</row>
    <row r="56" spans="1:58" s="70" customFormat="1" ht="12.75">
      <c r="A56" s="66" t="s">
        <v>585</v>
      </c>
      <c r="B56" s="67"/>
      <c r="C56" s="67"/>
      <c r="D56" s="67"/>
      <c r="E56" s="67"/>
      <c r="F56" s="67"/>
      <c r="G56" s="67"/>
      <c r="H56" s="67"/>
      <c r="I56" s="90" t="s">
        <v>586</v>
      </c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</row>
    <row r="57" spans="1:58" s="70" customFormat="1" ht="15.75" customHeight="1">
      <c r="A57" s="71" t="s">
        <v>585</v>
      </c>
      <c r="B57" s="85">
        <v>1</v>
      </c>
      <c r="C57" s="85">
        <v>13</v>
      </c>
      <c r="D57" s="71" t="s">
        <v>436</v>
      </c>
      <c r="E57" s="71" t="s">
        <v>235</v>
      </c>
      <c r="F57" s="71" t="s">
        <v>451</v>
      </c>
      <c r="G57" s="71" t="s">
        <v>434</v>
      </c>
      <c r="H57" s="71" t="s">
        <v>571</v>
      </c>
      <c r="I57" s="183" t="s">
        <v>236</v>
      </c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</row>
    <row r="58" spans="1:58" s="70" customFormat="1" ht="15.75" customHeight="1">
      <c r="A58" s="71" t="s">
        <v>585</v>
      </c>
      <c r="B58" s="85">
        <v>1</v>
      </c>
      <c r="C58" s="85">
        <v>13</v>
      </c>
      <c r="D58" s="71" t="s">
        <v>438</v>
      </c>
      <c r="E58" s="71" t="s">
        <v>235</v>
      </c>
      <c r="F58" s="71" t="s">
        <v>451</v>
      </c>
      <c r="G58" s="71" t="s">
        <v>434</v>
      </c>
      <c r="H58" s="71" t="s">
        <v>571</v>
      </c>
      <c r="I58" s="182" t="s">
        <v>629</v>
      </c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</row>
    <row r="59" spans="1:58" s="87" customFormat="1" ht="12.75">
      <c r="A59" s="71" t="s">
        <v>585</v>
      </c>
      <c r="B59" s="71" t="s">
        <v>453</v>
      </c>
      <c r="C59" s="71" t="s">
        <v>580</v>
      </c>
      <c r="D59" s="71" t="s">
        <v>444</v>
      </c>
      <c r="E59" s="71" t="s">
        <v>570</v>
      </c>
      <c r="F59" s="71" t="s">
        <v>451</v>
      </c>
      <c r="G59" s="71" t="s">
        <v>434</v>
      </c>
      <c r="H59" s="71" t="s">
        <v>590</v>
      </c>
      <c r="I59" s="89" t="s">
        <v>602</v>
      </c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</row>
    <row r="60" spans="1:58" s="87" customFormat="1" ht="12.75">
      <c r="A60" s="71" t="s">
        <v>585</v>
      </c>
      <c r="B60" s="71" t="s">
        <v>463</v>
      </c>
      <c r="C60" s="71" t="s">
        <v>433</v>
      </c>
      <c r="D60" s="71" t="s">
        <v>433</v>
      </c>
      <c r="E60" s="71" t="s">
        <v>432</v>
      </c>
      <c r="F60" s="71" t="s">
        <v>433</v>
      </c>
      <c r="G60" s="71" t="s">
        <v>434</v>
      </c>
      <c r="H60" s="71" t="s">
        <v>432</v>
      </c>
      <c r="I60" s="89" t="s">
        <v>600</v>
      </c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</row>
    <row r="61" spans="1:58" s="95" customFormat="1" ht="12.75">
      <c r="A61" s="92">
        <v>919</v>
      </c>
      <c r="B61" s="93"/>
      <c r="C61" s="93"/>
      <c r="D61" s="93"/>
      <c r="E61" s="93"/>
      <c r="F61" s="93"/>
      <c r="G61" s="93"/>
      <c r="H61" s="93"/>
      <c r="I61" s="75" t="s">
        <v>598</v>
      </c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94"/>
      <c r="AP61" s="94"/>
      <c r="AQ61" s="94"/>
      <c r="AR61" s="94"/>
      <c r="AS61" s="94"/>
      <c r="AT61" s="94"/>
      <c r="AU61" s="94"/>
      <c r="AV61" s="94"/>
      <c r="AW61" s="94"/>
      <c r="AX61" s="94"/>
      <c r="AY61" s="94"/>
      <c r="AZ61" s="94"/>
      <c r="BA61" s="94"/>
      <c r="BB61" s="94"/>
      <c r="BC61" s="94"/>
      <c r="BD61" s="94"/>
      <c r="BE61" s="94"/>
      <c r="BF61" s="94"/>
    </row>
    <row r="62" spans="1:9" ht="25.5">
      <c r="A62" s="96">
        <v>919</v>
      </c>
      <c r="B62" s="97">
        <v>1</v>
      </c>
      <c r="C62" s="97">
        <v>16</v>
      </c>
      <c r="D62" s="97">
        <v>18</v>
      </c>
      <c r="E62" s="97" t="s">
        <v>570</v>
      </c>
      <c r="F62" s="97" t="s">
        <v>451</v>
      </c>
      <c r="G62" s="97" t="s">
        <v>434</v>
      </c>
      <c r="H62" s="97" t="s">
        <v>575</v>
      </c>
      <c r="I62" s="72" t="s">
        <v>587</v>
      </c>
    </row>
    <row r="63" spans="1:9" ht="25.5">
      <c r="A63" s="96">
        <v>919</v>
      </c>
      <c r="B63" s="97" t="s">
        <v>453</v>
      </c>
      <c r="C63" s="97" t="s">
        <v>576</v>
      </c>
      <c r="D63" s="97" t="s">
        <v>588</v>
      </c>
      <c r="E63" s="97" t="s">
        <v>432</v>
      </c>
      <c r="F63" s="97" t="s">
        <v>451</v>
      </c>
      <c r="G63" s="97" t="s">
        <v>434</v>
      </c>
      <c r="H63" s="97" t="s">
        <v>575</v>
      </c>
      <c r="I63" s="183" t="s">
        <v>649</v>
      </c>
    </row>
    <row r="64" spans="1:9" ht="25.5">
      <c r="A64" s="97" t="s">
        <v>489</v>
      </c>
      <c r="B64" s="97" t="s">
        <v>453</v>
      </c>
      <c r="C64" s="97" t="s">
        <v>576</v>
      </c>
      <c r="D64" s="97" t="s">
        <v>577</v>
      </c>
      <c r="E64" s="97" t="s">
        <v>570</v>
      </c>
      <c r="F64" s="97" t="s">
        <v>451</v>
      </c>
      <c r="G64" s="97" t="s">
        <v>434</v>
      </c>
      <c r="H64" s="97" t="s">
        <v>575</v>
      </c>
      <c r="I64" s="72" t="s">
        <v>589</v>
      </c>
    </row>
    <row r="65" spans="1:9" ht="12.75">
      <c r="A65" s="71" t="s">
        <v>489</v>
      </c>
      <c r="B65" s="71" t="s">
        <v>453</v>
      </c>
      <c r="C65" s="71" t="s">
        <v>580</v>
      </c>
      <c r="D65" s="71" t="s">
        <v>436</v>
      </c>
      <c r="E65" s="71" t="s">
        <v>570</v>
      </c>
      <c r="F65" s="71" t="s">
        <v>451</v>
      </c>
      <c r="G65" s="71" t="s">
        <v>434</v>
      </c>
      <c r="H65" s="71" t="s">
        <v>590</v>
      </c>
      <c r="I65" s="72" t="s">
        <v>603</v>
      </c>
    </row>
    <row r="66" spans="1:9" ht="12.75">
      <c r="A66" s="97" t="s">
        <v>489</v>
      </c>
      <c r="B66" s="71" t="s">
        <v>453</v>
      </c>
      <c r="C66" s="71" t="s">
        <v>580</v>
      </c>
      <c r="D66" s="71" t="s">
        <v>444</v>
      </c>
      <c r="E66" s="71" t="s">
        <v>570</v>
      </c>
      <c r="F66" s="71" t="s">
        <v>451</v>
      </c>
      <c r="G66" s="71" t="s">
        <v>434</v>
      </c>
      <c r="H66" s="71" t="s">
        <v>590</v>
      </c>
      <c r="I66" s="89" t="s">
        <v>602</v>
      </c>
    </row>
    <row r="67" spans="1:9" ht="12.75">
      <c r="A67" s="97" t="s">
        <v>489</v>
      </c>
      <c r="B67" s="71" t="s">
        <v>463</v>
      </c>
      <c r="C67" s="71" t="s">
        <v>433</v>
      </c>
      <c r="D67" s="71" t="s">
        <v>433</v>
      </c>
      <c r="E67" s="71" t="s">
        <v>432</v>
      </c>
      <c r="F67" s="71" t="s">
        <v>433</v>
      </c>
      <c r="G67" s="71" t="s">
        <v>434</v>
      </c>
      <c r="H67" s="71" t="s">
        <v>432</v>
      </c>
      <c r="I67" s="89" t="s">
        <v>600</v>
      </c>
    </row>
    <row r="68" spans="1:9" ht="12.75">
      <c r="A68" s="98"/>
      <c r="B68" s="98"/>
      <c r="C68" s="98"/>
      <c r="D68" s="98"/>
      <c r="E68" s="98"/>
      <c r="F68" s="98"/>
      <c r="G68" s="98"/>
      <c r="H68" s="98"/>
      <c r="I68" s="99"/>
    </row>
    <row r="69" spans="1:9" ht="12.75">
      <c r="A69" s="208" t="s">
        <v>601</v>
      </c>
      <c r="B69" s="208"/>
      <c r="C69" s="208"/>
      <c r="D69" s="208"/>
      <c r="E69" s="208"/>
      <c r="F69" s="208"/>
      <c r="G69" s="208"/>
      <c r="H69" s="208"/>
      <c r="I69" s="208"/>
    </row>
    <row r="70" spans="1:9" ht="12.75">
      <c r="A70" s="98"/>
      <c r="B70" s="98"/>
      <c r="C70" s="98"/>
      <c r="D70" s="98"/>
      <c r="E70" s="98"/>
      <c r="F70" s="98"/>
      <c r="G70" s="98"/>
      <c r="H70" s="98"/>
      <c r="I70" s="99"/>
    </row>
    <row r="71" spans="1:9" ht="12.75">
      <c r="A71" s="98"/>
      <c r="B71" s="98"/>
      <c r="C71" s="98"/>
      <c r="D71" s="98"/>
      <c r="E71" s="98"/>
      <c r="F71" s="98"/>
      <c r="G71" s="98"/>
      <c r="H71" s="98"/>
      <c r="I71" s="99"/>
    </row>
    <row r="72" spans="1:9" ht="12.75">
      <c r="A72" s="98"/>
      <c r="B72" s="98"/>
      <c r="C72" s="98"/>
      <c r="D72" s="98"/>
      <c r="E72" s="98"/>
      <c r="F72" s="98"/>
      <c r="G72" s="98"/>
      <c r="H72" s="98"/>
      <c r="I72" s="99"/>
    </row>
    <row r="73" spans="1:9" ht="12.75">
      <c r="A73" s="98"/>
      <c r="B73" s="98"/>
      <c r="C73" s="98"/>
      <c r="D73" s="98"/>
      <c r="E73" s="98"/>
      <c r="F73" s="98"/>
      <c r="G73" s="98"/>
      <c r="H73" s="98"/>
      <c r="I73" s="99"/>
    </row>
    <row r="74" spans="1:9" ht="12.75">
      <c r="A74" s="98"/>
      <c r="B74" s="98"/>
      <c r="C74" s="98"/>
      <c r="D74" s="98"/>
      <c r="E74" s="98"/>
      <c r="F74" s="98"/>
      <c r="G74" s="98"/>
      <c r="H74" s="98"/>
      <c r="I74" s="99"/>
    </row>
    <row r="75" spans="1:9" ht="12.75">
      <c r="A75" s="98"/>
      <c r="B75" s="98"/>
      <c r="C75" s="98"/>
      <c r="D75" s="98"/>
      <c r="E75" s="98"/>
      <c r="F75" s="98"/>
      <c r="G75" s="98"/>
      <c r="H75" s="98"/>
      <c r="I75" s="99"/>
    </row>
    <row r="76" spans="1:9" ht="12.75">
      <c r="A76" s="98"/>
      <c r="B76" s="98"/>
      <c r="C76" s="98"/>
      <c r="D76" s="98"/>
      <c r="E76" s="98"/>
      <c r="F76" s="98"/>
      <c r="G76" s="98"/>
      <c r="H76" s="98"/>
      <c r="I76" s="99"/>
    </row>
    <row r="77" spans="1:9" ht="12.75">
      <c r="A77" s="98"/>
      <c r="B77" s="98"/>
      <c r="C77" s="98"/>
      <c r="D77" s="98"/>
      <c r="E77" s="98"/>
      <c r="F77" s="98"/>
      <c r="G77" s="98"/>
      <c r="H77" s="98"/>
      <c r="I77" s="99"/>
    </row>
    <row r="78" spans="1:9" ht="12.75">
      <c r="A78" s="98"/>
      <c r="B78" s="98"/>
      <c r="C78" s="98"/>
      <c r="D78" s="98"/>
      <c r="E78" s="98"/>
      <c r="F78" s="98"/>
      <c r="G78" s="98"/>
      <c r="H78" s="98"/>
      <c r="I78" s="99"/>
    </row>
    <row r="79" spans="1:8" ht="12.75">
      <c r="A79" s="98"/>
      <c r="B79" s="98"/>
      <c r="C79" s="98"/>
      <c r="D79" s="98"/>
      <c r="E79" s="98"/>
      <c r="F79" s="98"/>
      <c r="G79" s="98"/>
      <c r="H79" s="98"/>
    </row>
  </sheetData>
  <sheetProtection/>
  <mergeCells count="12">
    <mergeCell ref="A69:I69"/>
    <mergeCell ref="B9:H9"/>
    <mergeCell ref="B19:H19"/>
    <mergeCell ref="B31:H31"/>
    <mergeCell ref="B45:H45"/>
    <mergeCell ref="B12:H12"/>
    <mergeCell ref="A5:I5"/>
    <mergeCell ref="A6:I6"/>
    <mergeCell ref="A7:H7"/>
    <mergeCell ref="I7:I8"/>
    <mergeCell ref="B8:H8"/>
    <mergeCell ref="B50:H50"/>
  </mergeCells>
  <printOptions/>
  <pageMargins left="0.7874015748031497" right="0.3937007874015748" top="0.3937007874015748" bottom="0.3937007874015748" header="0.5118110236220472" footer="0.5118110236220472"/>
  <pageSetup fitToHeight="0" fitToWidth="1"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11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13.7109375" style="100" customWidth="1"/>
    <col min="2" max="2" width="2.57421875" style="100" customWidth="1"/>
    <col min="3" max="4" width="3.140625" style="100" customWidth="1"/>
    <col min="5" max="5" width="4.00390625" style="100" customWidth="1"/>
    <col min="6" max="6" width="3.00390625" style="100" customWidth="1"/>
    <col min="7" max="7" width="4.8515625" style="100" customWidth="1"/>
    <col min="8" max="8" width="5.140625" style="100" customWidth="1"/>
    <col min="9" max="9" width="84.7109375" style="63" customWidth="1"/>
    <col min="10" max="58" width="9.140625" style="64" customWidth="1"/>
  </cols>
  <sheetData>
    <row r="1" spans="1:9" ht="12.75">
      <c r="A1" s="63"/>
      <c r="B1" s="63"/>
      <c r="C1" s="63"/>
      <c r="D1" s="63"/>
      <c r="E1" s="63"/>
      <c r="F1" s="63"/>
      <c r="G1" s="63"/>
      <c r="H1" s="63"/>
      <c r="I1" s="63" t="s">
        <v>721</v>
      </c>
    </row>
    <row r="2" spans="1:9" ht="12.75">
      <c r="A2" s="63"/>
      <c r="B2" s="63"/>
      <c r="C2" s="63"/>
      <c r="D2" s="63"/>
      <c r="E2" s="63"/>
      <c r="F2" s="63"/>
      <c r="G2" s="63"/>
      <c r="H2" s="63"/>
      <c r="I2" s="63" t="s">
        <v>498</v>
      </c>
    </row>
    <row r="3" spans="1:9" ht="12.75">
      <c r="A3" s="63"/>
      <c r="B3" s="63"/>
      <c r="C3" s="63"/>
      <c r="D3" s="63"/>
      <c r="E3" s="63"/>
      <c r="F3" s="63"/>
      <c r="G3" s="63"/>
      <c r="H3" s="63"/>
      <c r="I3" s="63" t="s">
        <v>656</v>
      </c>
    </row>
    <row r="4" spans="1:8" ht="12.75">
      <c r="A4" s="63"/>
      <c r="B4" s="63"/>
      <c r="C4" s="63"/>
      <c r="D4" s="63"/>
      <c r="E4" s="63"/>
      <c r="F4" s="63"/>
      <c r="G4" s="63"/>
      <c r="H4" s="63"/>
    </row>
    <row r="5" spans="1:9" ht="15.75">
      <c r="A5" s="204" t="s">
        <v>499</v>
      </c>
      <c r="B5" s="204"/>
      <c r="C5" s="204"/>
      <c r="D5" s="204"/>
      <c r="E5" s="204"/>
      <c r="F5" s="204"/>
      <c r="G5" s="204"/>
      <c r="H5" s="204"/>
      <c r="I5" s="204"/>
    </row>
    <row r="6" spans="1:9" ht="15.75">
      <c r="A6" s="205" t="s">
        <v>597</v>
      </c>
      <c r="B6" s="205"/>
      <c r="C6" s="205"/>
      <c r="D6" s="205"/>
      <c r="E6" s="205"/>
      <c r="F6" s="205"/>
      <c r="G6" s="205"/>
      <c r="H6" s="205"/>
      <c r="I6" s="205"/>
    </row>
    <row r="7" spans="1:9" ht="12.75">
      <c r="A7" s="206" t="s">
        <v>500</v>
      </c>
      <c r="B7" s="206"/>
      <c r="C7" s="206"/>
      <c r="D7" s="206"/>
      <c r="E7" s="206"/>
      <c r="F7" s="206"/>
      <c r="G7" s="206"/>
      <c r="H7" s="206"/>
      <c r="I7" s="206" t="s">
        <v>501</v>
      </c>
    </row>
    <row r="8" spans="1:9" ht="39.75" customHeight="1">
      <c r="A8" s="65" t="s">
        <v>502</v>
      </c>
      <c r="B8" s="206" t="s">
        <v>503</v>
      </c>
      <c r="C8" s="206"/>
      <c r="D8" s="206"/>
      <c r="E8" s="206"/>
      <c r="F8" s="206"/>
      <c r="G8" s="206"/>
      <c r="H8" s="206"/>
      <c r="I8" s="206"/>
    </row>
    <row r="9" spans="1:58" s="102" customFormat="1" ht="12.75">
      <c r="A9" s="66" t="s">
        <v>489</v>
      </c>
      <c r="B9" s="210"/>
      <c r="C9" s="210"/>
      <c r="D9" s="210"/>
      <c r="E9" s="210"/>
      <c r="F9" s="210"/>
      <c r="G9" s="210"/>
      <c r="H9" s="210"/>
      <c r="I9" s="76" t="s">
        <v>598</v>
      </c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</row>
    <row r="10" spans="1:58" s="102" customFormat="1" ht="25.5">
      <c r="A10" s="71" t="s">
        <v>489</v>
      </c>
      <c r="B10" s="71" t="s">
        <v>436</v>
      </c>
      <c r="C10" s="71" t="s">
        <v>448</v>
      </c>
      <c r="D10" s="71" t="s">
        <v>433</v>
      </c>
      <c r="E10" s="71" t="s">
        <v>433</v>
      </c>
      <c r="F10" s="71" t="s">
        <v>451</v>
      </c>
      <c r="G10" s="71" t="s">
        <v>434</v>
      </c>
      <c r="H10" s="71" t="s">
        <v>593</v>
      </c>
      <c r="I10" s="103" t="s">
        <v>594</v>
      </c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</row>
    <row r="11" spans="1:9" s="64" customFormat="1" ht="25.5">
      <c r="A11" s="71" t="s">
        <v>489</v>
      </c>
      <c r="B11" s="71" t="s">
        <v>436</v>
      </c>
      <c r="C11" s="71" t="s">
        <v>448</v>
      </c>
      <c r="D11" s="71" t="s">
        <v>433</v>
      </c>
      <c r="E11" s="71" t="s">
        <v>433</v>
      </c>
      <c r="F11" s="71" t="s">
        <v>451</v>
      </c>
      <c r="G11" s="71" t="s">
        <v>434</v>
      </c>
      <c r="H11" s="71" t="s">
        <v>595</v>
      </c>
      <c r="I11" s="104" t="s">
        <v>596</v>
      </c>
    </row>
  </sheetData>
  <sheetProtection/>
  <mergeCells count="6">
    <mergeCell ref="B9:H9"/>
    <mergeCell ref="A5:I5"/>
    <mergeCell ref="A6:I6"/>
    <mergeCell ref="A7:H7"/>
    <mergeCell ref="I7:I8"/>
    <mergeCell ref="B8:H8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0"/>
  <sheetViews>
    <sheetView zoomScalePageLayoutView="0" workbookViewId="0" topLeftCell="A106">
      <selection activeCell="H13" sqref="H13"/>
    </sheetView>
  </sheetViews>
  <sheetFormatPr defaultColWidth="9.140625" defaultRowHeight="12.75"/>
  <cols>
    <col min="1" max="1" width="4.57421875" style="100" customWidth="1"/>
    <col min="2" max="2" width="7.7109375" style="100" customWidth="1"/>
    <col min="3" max="3" width="9.7109375" style="100" customWidth="1"/>
    <col min="4" max="4" width="7.7109375" style="100" customWidth="1"/>
    <col min="5" max="5" width="54.7109375" style="100" customWidth="1"/>
    <col min="6" max="6" width="11.7109375" style="63" customWidth="1"/>
    <col min="7" max="16384" width="9.140625" style="100" customWidth="1"/>
  </cols>
  <sheetData>
    <row r="1" spans="5:6" ht="12.75">
      <c r="E1" s="213" t="s">
        <v>24</v>
      </c>
      <c r="F1" s="213"/>
    </row>
    <row r="2" spans="5:6" ht="12.75">
      <c r="E2" s="213" t="s">
        <v>413</v>
      </c>
      <c r="F2" s="213"/>
    </row>
    <row r="3" spans="5:6" ht="12.75">
      <c r="E3" s="213" t="s">
        <v>651</v>
      </c>
      <c r="F3" s="213"/>
    </row>
    <row r="4" spans="1:6" ht="15.75">
      <c r="A4" s="214"/>
      <c r="B4" s="214"/>
      <c r="C4" s="214"/>
      <c r="D4" s="214"/>
      <c r="E4" s="214"/>
      <c r="F4" s="214"/>
    </row>
    <row r="5" spans="1:6" ht="48" customHeight="1">
      <c r="A5" s="212" t="s">
        <v>661</v>
      </c>
      <c r="B5" s="212"/>
      <c r="C5" s="212"/>
      <c r="D5" s="212"/>
      <c r="E5" s="212"/>
      <c r="F5" s="212"/>
    </row>
    <row r="6" spans="1:6" ht="12.75">
      <c r="A6" s="211"/>
      <c r="B6" s="211"/>
      <c r="C6" s="211"/>
      <c r="D6" s="211"/>
      <c r="E6" s="211"/>
      <c r="F6" s="211"/>
    </row>
    <row r="7" spans="1:6" ht="72">
      <c r="A7" s="129" t="s">
        <v>407</v>
      </c>
      <c r="B7" s="130" t="s">
        <v>408</v>
      </c>
      <c r="C7" s="130" t="s">
        <v>409</v>
      </c>
      <c r="D7" s="130" t="s">
        <v>410</v>
      </c>
      <c r="E7" s="131" t="s">
        <v>411</v>
      </c>
      <c r="F7" s="132" t="s">
        <v>25</v>
      </c>
    </row>
    <row r="8" spans="1:6" s="70" customFormat="1" ht="12.75">
      <c r="A8" s="154">
        <v>1</v>
      </c>
      <c r="B8" s="169" t="s">
        <v>84</v>
      </c>
      <c r="C8" s="169" t="s">
        <v>85</v>
      </c>
      <c r="D8" s="169" t="s">
        <v>432</v>
      </c>
      <c r="E8" s="166" t="s">
        <v>83</v>
      </c>
      <c r="F8" s="170">
        <f>24897879+71394</f>
        <v>24969273</v>
      </c>
    </row>
    <row r="9" spans="1:6" ht="25.5">
      <c r="A9" s="156">
        <v>2</v>
      </c>
      <c r="B9" s="165" t="s">
        <v>87</v>
      </c>
      <c r="C9" s="165" t="s">
        <v>85</v>
      </c>
      <c r="D9" s="165" t="s">
        <v>432</v>
      </c>
      <c r="E9" s="167" t="s">
        <v>86</v>
      </c>
      <c r="F9" s="168">
        <v>1184030</v>
      </c>
    </row>
    <row r="10" spans="1:6" ht="12.75">
      <c r="A10" s="156">
        <v>3</v>
      </c>
      <c r="B10" s="165" t="s">
        <v>87</v>
      </c>
      <c r="C10" s="165" t="s">
        <v>89</v>
      </c>
      <c r="D10" s="165" t="s">
        <v>432</v>
      </c>
      <c r="E10" s="167" t="s">
        <v>88</v>
      </c>
      <c r="F10" s="168">
        <v>1184030</v>
      </c>
    </row>
    <row r="11" spans="1:6" ht="12.75">
      <c r="A11" s="156">
        <v>4</v>
      </c>
      <c r="B11" s="165" t="s">
        <v>87</v>
      </c>
      <c r="C11" s="165" t="s">
        <v>89</v>
      </c>
      <c r="D11" s="165" t="s">
        <v>91</v>
      </c>
      <c r="E11" s="167" t="s">
        <v>90</v>
      </c>
      <c r="F11" s="168">
        <v>1184030</v>
      </c>
    </row>
    <row r="12" spans="1:6" ht="38.25">
      <c r="A12" s="156">
        <v>5</v>
      </c>
      <c r="B12" s="165" t="s">
        <v>93</v>
      </c>
      <c r="C12" s="165" t="s">
        <v>85</v>
      </c>
      <c r="D12" s="165" t="s">
        <v>432</v>
      </c>
      <c r="E12" s="167" t="s">
        <v>92</v>
      </c>
      <c r="F12" s="168">
        <f>337390+71394</f>
        <v>408784</v>
      </c>
    </row>
    <row r="13" spans="1:6" ht="12.75">
      <c r="A13" s="156">
        <v>6</v>
      </c>
      <c r="B13" s="165" t="s">
        <v>93</v>
      </c>
      <c r="C13" s="165" t="s">
        <v>95</v>
      </c>
      <c r="D13" s="165" t="s">
        <v>432</v>
      </c>
      <c r="E13" s="167" t="s">
        <v>94</v>
      </c>
      <c r="F13" s="168">
        <f>337390+71394</f>
        <v>408784</v>
      </c>
    </row>
    <row r="14" spans="1:6" ht="12.75">
      <c r="A14" s="156">
        <v>7</v>
      </c>
      <c r="B14" s="165" t="s">
        <v>93</v>
      </c>
      <c r="C14" s="165" t="s">
        <v>95</v>
      </c>
      <c r="D14" s="165" t="s">
        <v>91</v>
      </c>
      <c r="E14" s="167" t="s">
        <v>90</v>
      </c>
      <c r="F14" s="168">
        <f>337390+71394</f>
        <v>408784</v>
      </c>
    </row>
    <row r="15" spans="1:6" ht="38.25">
      <c r="A15" s="156">
        <v>8</v>
      </c>
      <c r="B15" s="165" t="s">
        <v>97</v>
      </c>
      <c r="C15" s="165" t="s">
        <v>85</v>
      </c>
      <c r="D15" s="165" t="s">
        <v>432</v>
      </c>
      <c r="E15" s="167" t="s">
        <v>96</v>
      </c>
      <c r="F15" s="168">
        <v>10984260</v>
      </c>
    </row>
    <row r="16" spans="1:6" ht="12.75">
      <c r="A16" s="156">
        <v>9</v>
      </c>
      <c r="B16" s="165" t="s">
        <v>97</v>
      </c>
      <c r="C16" s="165" t="s">
        <v>95</v>
      </c>
      <c r="D16" s="165" t="s">
        <v>432</v>
      </c>
      <c r="E16" s="167" t="s">
        <v>94</v>
      </c>
      <c r="F16" s="168">
        <v>10984260</v>
      </c>
    </row>
    <row r="17" spans="1:6" ht="12.75">
      <c r="A17" s="156">
        <v>10</v>
      </c>
      <c r="B17" s="165" t="s">
        <v>97</v>
      </c>
      <c r="C17" s="165" t="s">
        <v>95</v>
      </c>
      <c r="D17" s="165" t="s">
        <v>91</v>
      </c>
      <c r="E17" s="167" t="s">
        <v>90</v>
      </c>
      <c r="F17" s="168">
        <v>10984260</v>
      </c>
    </row>
    <row r="18" spans="1:6" ht="12.75">
      <c r="A18" s="156">
        <v>11</v>
      </c>
      <c r="B18" s="165" t="s">
        <v>725</v>
      </c>
      <c r="C18" s="165" t="s">
        <v>85</v>
      </c>
      <c r="D18" s="165" t="s">
        <v>432</v>
      </c>
      <c r="E18" s="167" t="s">
        <v>26</v>
      </c>
      <c r="F18" s="168">
        <v>4000</v>
      </c>
    </row>
    <row r="19" spans="1:6" ht="38.25">
      <c r="A19" s="156">
        <v>12</v>
      </c>
      <c r="B19" s="165" t="s">
        <v>725</v>
      </c>
      <c r="C19" s="165" t="s">
        <v>114</v>
      </c>
      <c r="D19" s="165" t="s">
        <v>432</v>
      </c>
      <c r="E19" s="167" t="s">
        <v>113</v>
      </c>
      <c r="F19" s="168">
        <v>4000</v>
      </c>
    </row>
    <row r="20" spans="1:6" ht="12.75">
      <c r="A20" s="156">
        <v>13</v>
      </c>
      <c r="B20" s="165" t="s">
        <v>725</v>
      </c>
      <c r="C20" s="165" t="s">
        <v>114</v>
      </c>
      <c r="D20" s="165" t="s">
        <v>110</v>
      </c>
      <c r="E20" s="167" t="s">
        <v>109</v>
      </c>
      <c r="F20" s="168">
        <v>4000</v>
      </c>
    </row>
    <row r="21" spans="1:6" ht="38.25">
      <c r="A21" s="156">
        <v>14</v>
      </c>
      <c r="B21" s="165" t="s">
        <v>99</v>
      </c>
      <c r="C21" s="165" t="s">
        <v>85</v>
      </c>
      <c r="D21" s="165" t="s">
        <v>432</v>
      </c>
      <c r="E21" s="167" t="s">
        <v>98</v>
      </c>
      <c r="F21" s="168">
        <v>4614449</v>
      </c>
    </row>
    <row r="22" spans="1:6" ht="12.75">
      <c r="A22" s="156">
        <v>15</v>
      </c>
      <c r="B22" s="165" t="s">
        <v>99</v>
      </c>
      <c r="C22" s="165" t="s">
        <v>95</v>
      </c>
      <c r="D22" s="165" t="s">
        <v>432</v>
      </c>
      <c r="E22" s="167" t="s">
        <v>94</v>
      </c>
      <c r="F22" s="168">
        <v>4001739</v>
      </c>
    </row>
    <row r="23" spans="1:6" ht="12.75">
      <c r="A23" s="156">
        <v>16</v>
      </c>
      <c r="B23" s="165" t="s">
        <v>99</v>
      </c>
      <c r="C23" s="165" t="s">
        <v>95</v>
      </c>
      <c r="D23" s="165" t="s">
        <v>91</v>
      </c>
      <c r="E23" s="167" t="s">
        <v>90</v>
      </c>
      <c r="F23" s="168">
        <v>4001739</v>
      </c>
    </row>
    <row r="24" spans="1:6" ht="25.5">
      <c r="A24" s="156">
        <v>17</v>
      </c>
      <c r="B24" s="165" t="s">
        <v>99</v>
      </c>
      <c r="C24" s="165" t="s">
        <v>101</v>
      </c>
      <c r="D24" s="165" t="s">
        <v>432</v>
      </c>
      <c r="E24" s="167" t="s">
        <v>100</v>
      </c>
      <c r="F24" s="168">
        <v>577110</v>
      </c>
    </row>
    <row r="25" spans="1:6" ht="12.75">
      <c r="A25" s="156">
        <v>18</v>
      </c>
      <c r="B25" s="165" t="s">
        <v>99</v>
      </c>
      <c r="C25" s="165" t="s">
        <v>101</v>
      </c>
      <c r="D25" s="165" t="s">
        <v>91</v>
      </c>
      <c r="E25" s="167" t="s">
        <v>90</v>
      </c>
      <c r="F25" s="168">
        <v>577110</v>
      </c>
    </row>
    <row r="26" spans="1:6" ht="27.75" customHeight="1">
      <c r="A26" s="156">
        <v>19</v>
      </c>
      <c r="B26" s="165" t="s">
        <v>99</v>
      </c>
      <c r="C26" s="165" t="s">
        <v>103</v>
      </c>
      <c r="D26" s="165" t="s">
        <v>432</v>
      </c>
      <c r="E26" s="167" t="s">
        <v>102</v>
      </c>
      <c r="F26" s="168">
        <v>35600</v>
      </c>
    </row>
    <row r="27" spans="1:6" ht="12.75">
      <c r="A27" s="156">
        <v>20</v>
      </c>
      <c r="B27" s="165" t="s">
        <v>99</v>
      </c>
      <c r="C27" s="165" t="s">
        <v>103</v>
      </c>
      <c r="D27" s="165" t="s">
        <v>443</v>
      </c>
      <c r="E27" s="167" t="s">
        <v>104</v>
      </c>
      <c r="F27" s="168">
        <v>35600</v>
      </c>
    </row>
    <row r="28" spans="1:6" ht="12.75">
      <c r="A28" s="156">
        <v>21</v>
      </c>
      <c r="B28" s="165" t="s">
        <v>106</v>
      </c>
      <c r="C28" s="165" t="s">
        <v>85</v>
      </c>
      <c r="D28" s="165" t="s">
        <v>432</v>
      </c>
      <c r="E28" s="167" t="s">
        <v>105</v>
      </c>
      <c r="F28" s="168">
        <v>250000</v>
      </c>
    </row>
    <row r="29" spans="1:6" ht="12.75">
      <c r="A29" s="156">
        <v>22</v>
      </c>
      <c r="B29" s="165" t="s">
        <v>106</v>
      </c>
      <c r="C29" s="165" t="s">
        <v>108</v>
      </c>
      <c r="D29" s="165" t="s">
        <v>432</v>
      </c>
      <c r="E29" s="167" t="s">
        <v>107</v>
      </c>
      <c r="F29" s="168">
        <v>250000</v>
      </c>
    </row>
    <row r="30" spans="1:6" ht="12.75">
      <c r="A30" s="156">
        <v>23</v>
      </c>
      <c r="B30" s="165" t="s">
        <v>106</v>
      </c>
      <c r="C30" s="165" t="s">
        <v>108</v>
      </c>
      <c r="D30" s="165" t="s">
        <v>110</v>
      </c>
      <c r="E30" s="167" t="s">
        <v>109</v>
      </c>
      <c r="F30" s="168">
        <v>250000</v>
      </c>
    </row>
    <row r="31" spans="1:6" ht="12.75">
      <c r="A31" s="156">
        <v>24</v>
      </c>
      <c r="B31" s="165" t="s">
        <v>112</v>
      </c>
      <c r="C31" s="165" t="s">
        <v>85</v>
      </c>
      <c r="D31" s="165" t="s">
        <v>432</v>
      </c>
      <c r="E31" s="167" t="s">
        <v>111</v>
      </c>
      <c r="F31" s="168">
        <v>7523750</v>
      </c>
    </row>
    <row r="32" spans="1:6" ht="30.75" customHeight="1">
      <c r="A32" s="156">
        <v>25</v>
      </c>
      <c r="B32" s="165" t="s">
        <v>112</v>
      </c>
      <c r="C32" s="165" t="s">
        <v>116</v>
      </c>
      <c r="D32" s="165" t="s">
        <v>432</v>
      </c>
      <c r="E32" s="167" t="s">
        <v>115</v>
      </c>
      <c r="F32" s="168">
        <v>40000</v>
      </c>
    </row>
    <row r="33" spans="1:6" ht="12.75">
      <c r="A33" s="156">
        <v>26</v>
      </c>
      <c r="B33" s="165" t="s">
        <v>112</v>
      </c>
      <c r="C33" s="165" t="s">
        <v>116</v>
      </c>
      <c r="D33" s="165" t="s">
        <v>110</v>
      </c>
      <c r="E33" s="167" t="s">
        <v>109</v>
      </c>
      <c r="F33" s="168">
        <v>40000</v>
      </c>
    </row>
    <row r="34" spans="1:6" ht="12.75">
      <c r="A34" s="156">
        <v>27</v>
      </c>
      <c r="B34" s="165" t="s">
        <v>112</v>
      </c>
      <c r="C34" s="165" t="s">
        <v>118</v>
      </c>
      <c r="D34" s="165" t="s">
        <v>432</v>
      </c>
      <c r="E34" s="167" t="s">
        <v>117</v>
      </c>
      <c r="F34" s="168">
        <v>7300650</v>
      </c>
    </row>
    <row r="35" spans="1:6" ht="12.75">
      <c r="A35" s="156">
        <v>28</v>
      </c>
      <c r="B35" s="165" t="s">
        <v>112</v>
      </c>
      <c r="C35" s="165" t="s">
        <v>118</v>
      </c>
      <c r="D35" s="165" t="s">
        <v>490</v>
      </c>
      <c r="E35" s="167" t="s">
        <v>51</v>
      </c>
      <c r="F35" s="168">
        <v>7300650</v>
      </c>
    </row>
    <row r="36" spans="1:6" ht="51">
      <c r="A36" s="156">
        <v>29</v>
      </c>
      <c r="B36" s="165" t="s">
        <v>112</v>
      </c>
      <c r="C36" s="165" t="s">
        <v>262</v>
      </c>
      <c r="D36" s="165" t="s">
        <v>432</v>
      </c>
      <c r="E36" s="167" t="s">
        <v>119</v>
      </c>
      <c r="F36" s="168">
        <v>36000</v>
      </c>
    </row>
    <row r="37" spans="1:6" ht="12.75">
      <c r="A37" s="156">
        <v>30</v>
      </c>
      <c r="B37" s="165" t="s">
        <v>112</v>
      </c>
      <c r="C37" s="165" t="s">
        <v>262</v>
      </c>
      <c r="D37" s="165" t="s">
        <v>443</v>
      </c>
      <c r="E37" s="167" t="s">
        <v>104</v>
      </c>
      <c r="F37" s="168">
        <v>36000</v>
      </c>
    </row>
    <row r="38" spans="1:6" ht="63.75">
      <c r="A38" s="156">
        <v>31</v>
      </c>
      <c r="B38" s="165" t="s">
        <v>112</v>
      </c>
      <c r="C38" s="165" t="s">
        <v>267</v>
      </c>
      <c r="D38" s="165" t="s">
        <v>432</v>
      </c>
      <c r="E38" s="167" t="s">
        <v>27</v>
      </c>
      <c r="F38" s="168">
        <v>100</v>
      </c>
    </row>
    <row r="39" spans="1:6" ht="12.75">
      <c r="A39" s="156">
        <v>32</v>
      </c>
      <c r="B39" s="165" t="s">
        <v>112</v>
      </c>
      <c r="C39" s="165" t="s">
        <v>267</v>
      </c>
      <c r="D39" s="165" t="s">
        <v>110</v>
      </c>
      <c r="E39" s="167" t="s">
        <v>109</v>
      </c>
      <c r="F39" s="168">
        <v>100</v>
      </c>
    </row>
    <row r="40" spans="1:6" ht="25.5">
      <c r="A40" s="156">
        <v>33</v>
      </c>
      <c r="B40" s="165" t="s">
        <v>112</v>
      </c>
      <c r="C40" s="165" t="s">
        <v>268</v>
      </c>
      <c r="D40" s="165" t="s">
        <v>432</v>
      </c>
      <c r="E40" s="167" t="s">
        <v>269</v>
      </c>
      <c r="F40" s="168">
        <v>79000</v>
      </c>
    </row>
    <row r="41" spans="1:6" ht="12.75">
      <c r="A41" s="156">
        <v>34</v>
      </c>
      <c r="B41" s="165" t="s">
        <v>112</v>
      </c>
      <c r="C41" s="165" t="s">
        <v>268</v>
      </c>
      <c r="D41" s="165" t="s">
        <v>110</v>
      </c>
      <c r="E41" s="167" t="s">
        <v>109</v>
      </c>
      <c r="F41" s="168">
        <v>79000</v>
      </c>
    </row>
    <row r="42" spans="1:6" ht="51">
      <c r="A42" s="156">
        <v>35</v>
      </c>
      <c r="B42" s="165" t="s">
        <v>112</v>
      </c>
      <c r="C42" s="165" t="s">
        <v>121</v>
      </c>
      <c r="D42" s="165" t="s">
        <v>432</v>
      </c>
      <c r="E42" s="167" t="s">
        <v>120</v>
      </c>
      <c r="F42" s="168">
        <v>23000</v>
      </c>
    </row>
    <row r="43" spans="1:6" ht="12.75">
      <c r="A43" s="156">
        <v>36</v>
      </c>
      <c r="B43" s="165" t="s">
        <v>112</v>
      </c>
      <c r="C43" s="165" t="s">
        <v>121</v>
      </c>
      <c r="D43" s="165" t="s">
        <v>443</v>
      </c>
      <c r="E43" s="167" t="s">
        <v>104</v>
      </c>
      <c r="F43" s="168">
        <v>23000</v>
      </c>
    </row>
    <row r="44" spans="1:6" ht="31.5" customHeight="1">
      <c r="A44" s="156">
        <v>37</v>
      </c>
      <c r="B44" s="165" t="s">
        <v>112</v>
      </c>
      <c r="C44" s="165" t="s">
        <v>103</v>
      </c>
      <c r="D44" s="165" t="s">
        <v>432</v>
      </c>
      <c r="E44" s="167" t="s">
        <v>102</v>
      </c>
      <c r="F44" s="168">
        <v>45000</v>
      </c>
    </row>
    <row r="45" spans="1:6" ht="12.75">
      <c r="A45" s="156">
        <v>38</v>
      </c>
      <c r="B45" s="165" t="s">
        <v>112</v>
      </c>
      <c r="C45" s="165" t="s">
        <v>103</v>
      </c>
      <c r="D45" s="165" t="s">
        <v>443</v>
      </c>
      <c r="E45" s="167" t="s">
        <v>104</v>
      </c>
      <c r="F45" s="168">
        <v>45000</v>
      </c>
    </row>
    <row r="46" spans="1:6" s="70" customFormat="1" ht="12.75">
      <c r="A46" s="154">
        <v>39</v>
      </c>
      <c r="B46" s="169" t="s">
        <v>123</v>
      </c>
      <c r="C46" s="169" t="s">
        <v>85</v>
      </c>
      <c r="D46" s="169" t="s">
        <v>432</v>
      </c>
      <c r="E46" s="166" t="s">
        <v>122</v>
      </c>
      <c r="F46" s="170">
        <v>542300</v>
      </c>
    </row>
    <row r="47" spans="1:6" ht="12.75">
      <c r="A47" s="156">
        <v>40</v>
      </c>
      <c r="B47" s="165" t="s">
        <v>125</v>
      </c>
      <c r="C47" s="165" t="s">
        <v>85</v>
      </c>
      <c r="D47" s="165" t="s">
        <v>432</v>
      </c>
      <c r="E47" s="167" t="s">
        <v>124</v>
      </c>
      <c r="F47" s="168">
        <v>542300</v>
      </c>
    </row>
    <row r="48" spans="1:6" ht="25.5">
      <c r="A48" s="156">
        <v>41</v>
      </c>
      <c r="B48" s="165" t="s">
        <v>125</v>
      </c>
      <c r="C48" s="165" t="s">
        <v>127</v>
      </c>
      <c r="D48" s="165" t="s">
        <v>432</v>
      </c>
      <c r="E48" s="167" t="s">
        <v>126</v>
      </c>
      <c r="F48" s="168">
        <v>542300</v>
      </c>
    </row>
    <row r="49" spans="1:6" ht="12.75">
      <c r="A49" s="156">
        <v>42</v>
      </c>
      <c r="B49" s="165" t="s">
        <v>125</v>
      </c>
      <c r="C49" s="165" t="s">
        <v>127</v>
      </c>
      <c r="D49" s="165" t="s">
        <v>91</v>
      </c>
      <c r="E49" s="167" t="s">
        <v>90</v>
      </c>
      <c r="F49" s="168">
        <v>542300</v>
      </c>
    </row>
    <row r="50" spans="1:6" s="70" customFormat="1" ht="18.75" customHeight="1">
      <c r="A50" s="154">
        <v>43</v>
      </c>
      <c r="B50" s="169" t="s">
        <v>129</v>
      </c>
      <c r="C50" s="169" t="s">
        <v>85</v>
      </c>
      <c r="D50" s="169" t="s">
        <v>432</v>
      </c>
      <c r="E50" s="166" t="s">
        <v>128</v>
      </c>
      <c r="F50" s="170">
        <v>2332000</v>
      </c>
    </row>
    <row r="51" spans="1:6" ht="38.25">
      <c r="A51" s="156">
        <v>44</v>
      </c>
      <c r="B51" s="165" t="s">
        <v>131</v>
      </c>
      <c r="C51" s="165" t="s">
        <v>85</v>
      </c>
      <c r="D51" s="165" t="s">
        <v>432</v>
      </c>
      <c r="E51" s="167" t="s">
        <v>130</v>
      </c>
      <c r="F51" s="168">
        <v>1893000</v>
      </c>
    </row>
    <row r="52" spans="1:6" ht="38.25">
      <c r="A52" s="156">
        <v>45</v>
      </c>
      <c r="B52" s="165" t="s">
        <v>131</v>
      </c>
      <c r="C52" s="165" t="s">
        <v>133</v>
      </c>
      <c r="D52" s="165" t="s">
        <v>432</v>
      </c>
      <c r="E52" s="167" t="s">
        <v>132</v>
      </c>
      <c r="F52" s="168">
        <v>1893000</v>
      </c>
    </row>
    <row r="53" spans="1:6" ht="12.75">
      <c r="A53" s="156">
        <v>46</v>
      </c>
      <c r="B53" s="165" t="s">
        <v>131</v>
      </c>
      <c r="C53" s="165" t="s">
        <v>133</v>
      </c>
      <c r="D53" s="165" t="s">
        <v>490</v>
      </c>
      <c r="E53" s="167" t="s">
        <v>51</v>
      </c>
      <c r="F53" s="168">
        <v>1708000</v>
      </c>
    </row>
    <row r="54" spans="1:6" ht="12.75">
      <c r="A54" s="156">
        <v>47</v>
      </c>
      <c r="B54" s="165" t="s">
        <v>131</v>
      </c>
      <c r="C54" s="165" t="s">
        <v>133</v>
      </c>
      <c r="D54" s="165" t="s">
        <v>443</v>
      </c>
      <c r="E54" s="167" t="s">
        <v>104</v>
      </c>
      <c r="F54" s="168">
        <v>185000</v>
      </c>
    </row>
    <row r="55" spans="1:6" ht="12.75">
      <c r="A55" s="156">
        <v>48</v>
      </c>
      <c r="B55" s="165" t="s">
        <v>135</v>
      </c>
      <c r="C55" s="165" t="s">
        <v>85</v>
      </c>
      <c r="D55" s="165" t="s">
        <v>432</v>
      </c>
      <c r="E55" s="167" t="s">
        <v>134</v>
      </c>
      <c r="F55" s="168">
        <v>343000</v>
      </c>
    </row>
    <row r="56" spans="1:6" ht="38.25">
      <c r="A56" s="156">
        <v>49</v>
      </c>
      <c r="B56" s="165" t="s">
        <v>135</v>
      </c>
      <c r="C56" s="165" t="s">
        <v>136</v>
      </c>
      <c r="D56" s="165" t="s">
        <v>432</v>
      </c>
      <c r="E56" s="167" t="s">
        <v>28</v>
      </c>
      <c r="F56" s="168">
        <v>343000</v>
      </c>
    </row>
    <row r="57" spans="1:6" ht="12.75">
      <c r="A57" s="156">
        <v>50</v>
      </c>
      <c r="B57" s="165" t="s">
        <v>135</v>
      </c>
      <c r="C57" s="165" t="s">
        <v>136</v>
      </c>
      <c r="D57" s="165" t="s">
        <v>443</v>
      </c>
      <c r="E57" s="167" t="s">
        <v>104</v>
      </c>
      <c r="F57" s="168">
        <v>343000</v>
      </c>
    </row>
    <row r="58" spans="1:6" ht="25.5">
      <c r="A58" s="156">
        <v>51</v>
      </c>
      <c r="B58" s="165" t="s">
        <v>138</v>
      </c>
      <c r="C58" s="165" t="s">
        <v>85</v>
      </c>
      <c r="D58" s="165" t="s">
        <v>432</v>
      </c>
      <c r="E58" s="167" t="s">
        <v>137</v>
      </c>
      <c r="F58" s="168">
        <v>96000</v>
      </c>
    </row>
    <row r="59" spans="1:6" ht="25.5">
      <c r="A59" s="156">
        <v>52</v>
      </c>
      <c r="B59" s="165" t="s">
        <v>138</v>
      </c>
      <c r="C59" s="165" t="s">
        <v>140</v>
      </c>
      <c r="D59" s="165" t="s">
        <v>432</v>
      </c>
      <c r="E59" s="167" t="s">
        <v>139</v>
      </c>
      <c r="F59" s="168">
        <v>4000</v>
      </c>
    </row>
    <row r="60" spans="1:6" ht="12.75">
      <c r="A60" s="156">
        <v>53</v>
      </c>
      <c r="B60" s="165" t="s">
        <v>138</v>
      </c>
      <c r="C60" s="165" t="s">
        <v>140</v>
      </c>
      <c r="D60" s="165" t="s">
        <v>443</v>
      </c>
      <c r="E60" s="167" t="s">
        <v>104</v>
      </c>
      <c r="F60" s="168">
        <v>4000</v>
      </c>
    </row>
    <row r="61" spans="1:6" ht="38.25">
      <c r="A61" s="156">
        <v>54</v>
      </c>
      <c r="B61" s="165" t="s">
        <v>138</v>
      </c>
      <c r="C61" s="165" t="s">
        <v>52</v>
      </c>
      <c r="D61" s="165" t="s">
        <v>432</v>
      </c>
      <c r="E61" s="167" t="s">
        <v>29</v>
      </c>
      <c r="F61" s="168">
        <v>92000</v>
      </c>
    </row>
    <row r="62" spans="1:6" s="70" customFormat="1" ht="12.75">
      <c r="A62" s="156">
        <v>55</v>
      </c>
      <c r="B62" s="165" t="s">
        <v>138</v>
      </c>
      <c r="C62" s="165" t="s">
        <v>52</v>
      </c>
      <c r="D62" s="165" t="s">
        <v>443</v>
      </c>
      <c r="E62" s="167" t="s">
        <v>104</v>
      </c>
      <c r="F62" s="168">
        <v>92000</v>
      </c>
    </row>
    <row r="63" spans="1:6" s="70" customFormat="1" ht="12.75">
      <c r="A63" s="154">
        <v>56</v>
      </c>
      <c r="B63" s="169" t="s">
        <v>142</v>
      </c>
      <c r="C63" s="169" t="s">
        <v>85</v>
      </c>
      <c r="D63" s="169" t="s">
        <v>432</v>
      </c>
      <c r="E63" s="166" t="s">
        <v>141</v>
      </c>
      <c r="F63" s="170">
        <v>7187015</v>
      </c>
    </row>
    <row r="64" spans="1:6" ht="12.75">
      <c r="A64" s="156">
        <v>57</v>
      </c>
      <c r="B64" s="165" t="s">
        <v>144</v>
      </c>
      <c r="C64" s="165" t="s">
        <v>85</v>
      </c>
      <c r="D64" s="165" t="s">
        <v>432</v>
      </c>
      <c r="E64" s="167" t="s">
        <v>143</v>
      </c>
      <c r="F64" s="168">
        <v>25000</v>
      </c>
    </row>
    <row r="65" spans="1:6" ht="16.5" customHeight="1">
      <c r="A65" s="156">
        <v>58</v>
      </c>
      <c r="B65" s="165" t="s">
        <v>144</v>
      </c>
      <c r="C65" s="165" t="s">
        <v>146</v>
      </c>
      <c r="D65" s="165" t="s">
        <v>432</v>
      </c>
      <c r="E65" s="167" t="s">
        <v>145</v>
      </c>
      <c r="F65" s="168">
        <v>25000</v>
      </c>
    </row>
    <row r="66" spans="1:6" ht="12.75">
      <c r="A66" s="156">
        <v>59</v>
      </c>
      <c r="B66" s="165" t="s">
        <v>144</v>
      </c>
      <c r="C66" s="165" t="s">
        <v>146</v>
      </c>
      <c r="D66" s="165" t="s">
        <v>148</v>
      </c>
      <c r="E66" s="167" t="s">
        <v>147</v>
      </c>
      <c r="F66" s="168">
        <v>25000</v>
      </c>
    </row>
    <row r="67" spans="1:6" ht="12.75">
      <c r="A67" s="156">
        <v>60</v>
      </c>
      <c r="B67" s="165" t="s">
        <v>150</v>
      </c>
      <c r="C67" s="165" t="s">
        <v>85</v>
      </c>
      <c r="D67" s="165" t="s">
        <v>432</v>
      </c>
      <c r="E67" s="167" t="s">
        <v>149</v>
      </c>
      <c r="F67" s="168">
        <v>5221715</v>
      </c>
    </row>
    <row r="68" spans="1:6" ht="38.25">
      <c r="A68" s="156">
        <v>61</v>
      </c>
      <c r="B68" s="165" t="s">
        <v>150</v>
      </c>
      <c r="C68" s="165" t="s">
        <v>151</v>
      </c>
      <c r="D68" s="165" t="s">
        <v>432</v>
      </c>
      <c r="E68" s="167" t="s">
        <v>30</v>
      </c>
      <c r="F68" s="168">
        <v>4753915</v>
      </c>
    </row>
    <row r="69" spans="1:6" ht="38.25">
      <c r="A69" s="156">
        <v>62</v>
      </c>
      <c r="B69" s="165" t="s">
        <v>150</v>
      </c>
      <c r="C69" s="165" t="s">
        <v>151</v>
      </c>
      <c r="D69" s="165" t="s">
        <v>152</v>
      </c>
      <c r="E69" s="167" t="s">
        <v>522</v>
      </c>
      <c r="F69" s="168">
        <v>1551915</v>
      </c>
    </row>
    <row r="70" spans="1:6" ht="12.75">
      <c r="A70" s="156">
        <v>63</v>
      </c>
      <c r="B70" s="165" t="s">
        <v>150</v>
      </c>
      <c r="C70" s="165" t="s">
        <v>151</v>
      </c>
      <c r="D70" s="165" t="s">
        <v>443</v>
      </c>
      <c r="E70" s="167" t="s">
        <v>104</v>
      </c>
      <c r="F70" s="168">
        <v>3202000</v>
      </c>
    </row>
    <row r="71" spans="1:6" ht="51">
      <c r="A71" s="156">
        <v>64</v>
      </c>
      <c r="B71" s="165" t="s">
        <v>150</v>
      </c>
      <c r="C71" s="165" t="s">
        <v>166</v>
      </c>
      <c r="D71" s="165" t="s">
        <v>432</v>
      </c>
      <c r="E71" s="167" t="s">
        <v>165</v>
      </c>
      <c r="F71" s="168">
        <v>467800</v>
      </c>
    </row>
    <row r="72" spans="1:6" ht="12.75">
      <c r="A72" s="156">
        <v>65</v>
      </c>
      <c r="B72" s="165" t="s">
        <v>150</v>
      </c>
      <c r="C72" s="165" t="s">
        <v>166</v>
      </c>
      <c r="D72" s="165" t="s">
        <v>443</v>
      </c>
      <c r="E72" s="167" t="s">
        <v>104</v>
      </c>
      <c r="F72" s="168">
        <v>467800</v>
      </c>
    </row>
    <row r="73" spans="1:6" ht="12.75">
      <c r="A73" s="156">
        <v>66</v>
      </c>
      <c r="B73" s="165" t="s">
        <v>154</v>
      </c>
      <c r="C73" s="165" t="s">
        <v>85</v>
      </c>
      <c r="D73" s="165" t="s">
        <v>432</v>
      </c>
      <c r="E73" s="167" t="s">
        <v>153</v>
      </c>
      <c r="F73" s="168">
        <v>261600</v>
      </c>
    </row>
    <row r="74" spans="1:6" ht="25.5">
      <c r="A74" s="156">
        <v>67</v>
      </c>
      <c r="B74" s="165" t="s">
        <v>154</v>
      </c>
      <c r="C74" s="165" t="s">
        <v>156</v>
      </c>
      <c r="D74" s="165" t="s">
        <v>432</v>
      </c>
      <c r="E74" s="167" t="s">
        <v>155</v>
      </c>
      <c r="F74" s="168">
        <v>78500</v>
      </c>
    </row>
    <row r="75" spans="1:6" ht="12.75">
      <c r="A75" s="156">
        <v>68</v>
      </c>
      <c r="B75" s="165" t="s">
        <v>154</v>
      </c>
      <c r="C75" s="165" t="s">
        <v>156</v>
      </c>
      <c r="D75" s="165" t="s">
        <v>443</v>
      </c>
      <c r="E75" s="167" t="s">
        <v>104</v>
      </c>
      <c r="F75" s="168">
        <v>78500</v>
      </c>
    </row>
    <row r="76" spans="1:6" ht="25.5">
      <c r="A76" s="156">
        <v>69</v>
      </c>
      <c r="B76" s="165" t="s">
        <v>154</v>
      </c>
      <c r="C76" s="165" t="s">
        <v>158</v>
      </c>
      <c r="D76" s="165" t="s">
        <v>432</v>
      </c>
      <c r="E76" s="167" t="s">
        <v>157</v>
      </c>
      <c r="F76" s="168">
        <v>183100</v>
      </c>
    </row>
    <row r="77" spans="1:6" ht="12.75">
      <c r="A77" s="156">
        <v>70</v>
      </c>
      <c r="B77" s="165" t="s">
        <v>154</v>
      </c>
      <c r="C77" s="165" t="s">
        <v>158</v>
      </c>
      <c r="D77" s="165" t="s">
        <v>443</v>
      </c>
      <c r="E77" s="167" t="s">
        <v>104</v>
      </c>
      <c r="F77" s="168">
        <v>183100</v>
      </c>
    </row>
    <row r="78" spans="1:6" ht="12.75">
      <c r="A78" s="156">
        <v>71</v>
      </c>
      <c r="B78" s="165" t="s">
        <v>160</v>
      </c>
      <c r="C78" s="165" t="s">
        <v>85</v>
      </c>
      <c r="D78" s="165" t="s">
        <v>432</v>
      </c>
      <c r="E78" s="167" t="s">
        <v>159</v>
      </c>
      <c r="F78" s="168">
        <v>1678700</v>
      </c>
    </row>
    <row r="79" spans="1:6" ht="51">
      <c r="A79" s="156">
        <v>72</v>
      </c>
      <c r="B79" s="165" t="s">
        <v>160</v>
      </c>
      <c r="C79" s="165" t="s">
        <v>162</v>
      </c>
      <c r="D79" s="165" t="s">
        <v>432</v>
      </c>
      <c r="E79" s="167" t="s">
        <v>161</v>
      </c>
      <c r="F79" s="168">
        <v>360000</v>
      </c>
    </row>
    <row r="80" spans="1:6" ht="12.75">
      <c r="A80" s="156">
        <v>73</v>
      </c>
      <c r="B80" s="165" t="s">
        <v>160</v>
      </c>
      <c r="C80" s="165" t="s">
        <v>162</v>
      </c>
      <c r="D80" s="165" t="s">
        <v>443</v>
      </c>
      <c r="E80" s="167" t="s">
        <v>104</v>
      </c>
      <c r="F80" s="168">
        <v>360000</v>
      </c>
    </row>
    <row r="81" spans="1:6" ht="38.25">
      <c r="A81" s="156">
        <v>74</v>
      </c>
      <c r="B81" s="165" t="s">
        <v>160</v>
      </c>
      <c r="C81" s="165" t="s">
        <v>731</v>
      </c>
      <c r="D81" s="165" t="s">
        <v>432</v>
      </c>
      <c r="E81" s="167" t="s">
        <v>31</v>
      </c>
      <c r="F81" s="168">
        <v>246700</v>
      </c>
    </row>
    <row r="82" spans="1:6" ht="12.75">
      <c r="A82" s="156">
        <v>75</v>
      </c>
      <c r="B82" s="165" t="s">
        <v>160</v>
      </c>
      <c r="C82" s="165" t="s">
        <v>731</v>
      </c>
      <c r="D82" s="165" t="s">
        <v>443</v>
      </c>
      <c r="E82" s="167" t="s">
        <v>104</v>
      </c>
      <c r="F82" s="168">
        <v>246700</v>
      </c>
    </row>
    <row r="83" spans="1:6" ht="38.25">
      <c r="A83" s="156">
        <v>76</v>
      </c>
      <c r="B83" s="165" t="s">
        <v>160</v>
      </c>
      <c r="C83" s="165" t="s">
        <v>163</v>
      </c>
      <c r="D83" s="165" t="s">
        <v>432</v>
      </c>
      <c r="E83" s="167" t="s">
        <v>32</v>
      </c>
      <c r="F83" s="168">
        <v>92000</v>
      </c>
    </row>
    <row r="84" spans="1:6" ht="12.75">
      <c r="A84" s="156">
        <v>77</v>
      </c>
      <c r="B84" s="165" t="s">
        <v>160</v>
      </c>
      <c r="C84" s="165" t="s">
        <v>163</v>
      </c>
      <c r="D84" s="165" t="s">
        <v>443</v>
      </c>
      <c r="E84" s="167" t="s">
        <v>104</v>
      </c>
      <c r="F84" s="168">
        <v>92000</v>
      </c>
    </row>
    <row r="85" spans="1:6" ht="54.75" customHeight="1">
      <c r="A85" s="156">
        <v>78</v>
      </c>
      <c r="B85" s="165" t="s">
        <v>160</v>
      </c>
      <c r="C85" s="165" t="s">
        <v>164</v>
      </c>
      <c r="D85" s="165" t="s">
        <v>432</v>
      </c>
      <c r="E85" s="167" t="s">
        <v>414</v>
      </c>
      <c r="F85" s="168">
        <v>65000</v>
      </c>
    </row>
    <row r="86" spans="1:6" ht="12.75">
      <c r="A86" s="156">
        <v>79</v>
      </c>
      <c r="B86" s="165" t="s">
        <v>160</v>
      </c>
      <c r="C86" s="165" t="s">
        <v>164</v>
      </c>
      <c r="D86" s="165" t="s">
        <v>443</v>
      </c>
      <c r="E86" s="167" t="s">
        <v>104</v>
      </c>
      <c r="F86" s="168">
        <v>65000</v>
      </c>
    </row>
    <row r="87" spans="1:6" s="70" customFormat="1" ht="38.25">
      <c r="A87" s="156">
        <v>80</v>
      </c>
      <c r="B87" s="165" t="s">
        <v>160</v>
      </c>
      <c r="C87" s="165" t="s">
        <v>168</v>
      </c>
      <c r="D87" s="165" t="s">
        <v>432</v>
      </c>
      <c r="E87" s="167" t="s">
        <v>167</v>
      </c>
      <c r="F87" s="168">
        <v>840000</v>
      </c>
    </row>
    <row r="88" spans="1:6" ht="12.75">
      <c r="A88" s="156">
        <v>81</v>
      </c>
      <c r="B88" s="165" t="s">
        <v>160</v>
      </c>
      <c r="C88" s="165" t="s">
        <v>168</v>
      </c>
      <c r="D88" s="165" t="s">
        <v>443</v>
      </c>
      <c r="E88" s="167" t="s">
        <v>104</v>
      </c>
      <c r="F88" s="168">
        <v>840000</v>
      </c>
    </row>
    <row r="89" spans="1:6" ht="38.25">
      <c r="A89" s="156">
        <v>82</v>
      </c>
      <c r="B89" s="165" t="s">
        <v>160</v>
      </c>
      <c r="C89" s="165" t="s">
        <v>170</v>
      </c>
      <c r="D89" s="165" t="s">
        <v>432</v>
      </c>
      <c r="E89" s="167" t="s">
        <v>169</v>
      </c>
      <c r="F89" s="168">
        <v>75000</v>
      </c>
    </row>
    <row r="90" spans="1:6" ht="12.75">
      <c r="A90" s="156">
        <v>83</v>
      </c>
      <c r="B90" s="165" t="s">
        <v>160</v>
      </c>
      <c r="C90" s="165" t="s">
        <v>170</v>
      </c>
      <c r="D90" s="165" t="s">
        <v>443</v>
      </c>
      <c r="E90" s="167" t="s">
        <v>104</v>
      </c>
      <c r="F90" s="168">
        <v>75000</v>
      </c>
    </row>
    <row r="91" spans="1:6" s="70" customFormat="1" ht="12.75">
      <c r="A91" s="154">
        <v>84</v>
      </c>
      <c r="B91" s="169" t="s">
        <v>172</v>
      </c>
      <c r="C91" s="169" t="s">
        <v>85</v>
      </c>
      <c r="D91" s="169" t="s">
        <v>432</v>
      </c>
      <c r="E91" s="166" t="s">
        <v>171</v>
      </c>
      <c r="F91" s="170">
        <f>18002146+900000</f>
        <v>18902146</v>
      </c>
    </row>
    <row r="92" spans="1:6" ht="12.75">
      <c r="A92" s="156">
        <v>85</v>
      </c>
      <c r="B92" s="165" t="s">
        <v>174</v>
      </c>
      <c r="C92" s="165" t="s">
        <v>85</v>
      </c>
      <c r="D92" s="165" t="s">
        <v>432</v>
      </c>
      <c r="E92" s="167" t="s">
        <v>173</v>
      </c>
      <c r="F92" s="168">
        <v>882000</v>
      </c>
    </row>
    <row r="93" spans="1:6" ht="12.75">
      <c r="A93" s="156">
        <v>86</v>
      </c>
      <c r="B93" s="165" t="s">
        <v>174</v>
      </c>
      <c r="C93" s="165" t="s">
        <v>733</v>
      </c>
      <c r="D93" s="165" t="s">
        <v>432</v>
      </c>
      <c r="E93" s="167" t="s">
        <v>33</v>
      </c>
      <c r="F93" s="168">
        <v>35000</v>
      </c>
    </row>
    <row r="94" spans="1:6" ht="12.75">
      <c r="A94" s="156">
        <v>87</v>
      </c>
      <c r="B94" s="165" t="s">
        <v>174</v>
      </c>
      <c r="C94" s="165" t="s">
        <v>733</v>
      </c>
      <c r="D94" s="165" t="s">
        <v>148</v>
      </c>
      <c r="E94" s="167" t="s">
        <v>147</v>
      </c>
      <c r="F94" s="168">
        <v>35000</v>
      </c>
    </row>
    <row r="95" spans="1:6" ht="38.25">
      <c r="A95" s="156">
        <v>88</v>
      </c>
      <c r="B95" s="165" t="s">
        <v>174</v>
      </c>
      <c r="C95" s="165" t="s">
        <v>735</v>
      </c>
      <c r="D95" s="165" t="s">
        <v>432</v>
      </c>
      <c r="E95" s="167" t="s">
        <v>34</v>
      </c>
      <c r="F95" s="168">
        <v>847000</v>
      </c>
    </row>
    <row r="96" spans="1:6" ht="12.75">
      <c r="A96" s="156">
        <v>89</v>
      </c>
      <c r="B96" s="165" t="s">
        <v>174</v>
      </c>
      <c r="C96" s="165" t="s">
        <v>735</v>
      </c>
      <c r="D96" s="165" t="s">
        <v>443</v>
      </c>
      <c r="E96" s="167" t="s">
        <v>104</v>
      </c>
      <c r="F96" s="168">
        <v>847000</v>
      </c>
    </row>
    <row r="97" spans="1:6" ht="12.75">
      <c r="A97" s="156">
        <v>90</v>
      </c>
      <c r="B97" s="165" t="s">
        <v>176</v>
      </c>
      <c r="C97" s="165" t="s">
        <v>85</v>
      </c>
      <c r="D97" s="165" t="s">
        <v>432</v>
      </c>
      <c r="E97" s="167" t="s">
        <v>175</v>
      </c>
      <c r="F97" s="168">
        <f>7386000+400000</f>
        <v>7786000</v>
      </c>
    </row>
    <row r="98" spans="1:6" ht="12.75">
      <c r="A98" s="156">
        <v>91</v>
      </c>
      <c r="B98" s="165" t="s">
        <v>176</v>
      </c>
      <c r="C98" s="165" t="s">
        <v>177</v>
      </c>
      <c r="D98" s="165" t="s">
        <v>432</v>
      </c>
      <c r="E98" s="167" t="s">
        <v>528</v>
      </c>
      <c r="F98" s="168">
        <v>386000</v>
      </c>
    </row>
    <row r="99" spans="1:6" ht="38.25">
      <c r="A99" s="156">
        <v>92</v>
      </c>
      <c r="B99" s="165" t="s">
        <v>176</v>
      </c>
      <c r="C99" s="165" t="s">
        <v>177</v>
      </c>
      <c r="D99" s="165" t="s">
        <v>152</v>
      </c>
      <c r="E99" s="167" t="s">
        <v>522</v>
      </c>
      <c r="F99" s="168">
        <v>386000</v>
      </c>
    </row>
    <row r="100" spans="1:6" ht="25.5">
      <c r="A100" s="156">
        <v>93</v>
      </c>
      <c r="B100" s="165" t="s">
        <v>176</v>
      </c>
      <c r="C100" s="165" t="s">
        <v>739</v>
      </c>
      <c r="D100" s="165" t="s">
        <v>432</v>
      </c>
      <c r="E100" s="167" t="s">
        <v>35</v>
      </c>
      <c r="F100" s="168">
        <f>1500000+400000</f>
        <v>1900000</v>
      </c>
    </row>
    <row r="101" spans="1:6" ht="12.75">
      <c r="A101" s="156">
        <v>94</v>
      </c>
      <c r="B101" s="165" t="s">
        <v>176</v>
      </c>
      <c r="C101" s="165" t="s">
        <v>739</v>
      </c>
      <c r="D101" s="165" t="s">
        <v>1</v>
      </c>
      <c r="E101" s="167" t="s">
        <v>36</v>
      </c>
      <c r="F101" s="168">
        <f>1500000+400000</f>
        <v>1900000</v>
      </c>
    </row>
    <row r="102" spans="1:6" ht="63.75">
      <c r="A102" s="156">
        <v>95</v>
      </c>
      <c r="B102" s="165" t="s">
        <v>176</v>
      </c>
      <c r="C102" s="165" t="s">
        <v>737</v>
      </c>
      <c r="D102" s="165" t="s">
        <v>432</v>
      </c>
      <c r="E102" s="167" t="s">
        <v>529</v>
      </c>
      <c r="F102" s="168">
        <v>2500000</v>
      </c>
    </row>
    <row r="103" spans="1:6" ht="12.75">
      <c r="A103" s="156">
        <v>96</v>
      </c>
      <c r="B103" s="165" t="s">
        <v>176</v>
      </c>
      <c r="C103" s="165" t="s">
        <v>737</v>
      </c>
      <c r="D103" s="165" t="s">
        <v>443</v>
      </c>
      <c r="E103" s="167" t="s">
        <v>104</v>
      </c>
      <c r="F103" s="168">
        <v>2500000</v>
      </c>
    </row>
    <row r="104" spans="1:6" ht="55.5" customHeight="1">
      <c r="A104" s="156">
        <v>97</v>
      </c>
      <c r="B104" s="165" t="s">
        <v>176</v>
      </c>
      <c r="C104" s="165" t="s">
        <v>3</v>
      </c>
      <c r="D104" s="165" t="s">
        <v>432</v>
      </c>
      <c r="E104" s="167" t="s">
        <v>37</v>
      </c>
      <c r="F104" s="168">
        <v>3000000</v>
      </c>
    </row>
    <row r="105" spans="1:6" ht="12.75">
      <c r="A105" s="156">
        <v>98</v>
      </c>
      <c r="B105" s="165" t="s">
        <v>176</v>
      </c>
      <c r="C105" s="165" t="s">
        <v>3</v>
      </c>
      <c r="D105" s="165" t="s">
        <v>1</v>
      </c>
      <c r="E105" s="167" t="s">
        <v>36</v>
      </c>
      <c r="F105" s="168">
        <v>3000000</v>
      </c>
    </row>
    <row r="106" spans="1:6" ht="12.75">
      <c r="A106" s="156">
        <v>99</v>
      </c>
      <c r="B106" s="165" t="s">
        <v>179</v>
      </c>
      <c r="C106" s="165" t="s">
        <v>85</v>
      </c>
      <c r="D106" s="165" t="s">
        <v>432</v>
      </c>
      <c r="E106" s="167" t="s">
        <v>178</v>
      </c>
      <c r="F106" s="168">
        <f>4192085+500000</f>
        <v>4692085</v>
      </c>
    </row>
    <row r="107" spans="1:6" ht="12.75">
      <c r="A107" s="156">
        <v>100</v>
      </c>
      <c r="B107" s="165" t="s">
        <v>179</v>
      </c>
      <c r="C107" s="165" t="s">
        <v>177</v>
      </c>
      <c r="D107" s="165" t="s">
        <v>432</v>
      </c>
      <c r="E107" s="167" t="s">
        <v>528</v>
      </c>
      <c r="F107" s="168">
        <v>229000</v>
      </c>
    </row>
    <row r="108" spans="1:6" ht="25.5">
      <c r="A108" s="156">
        <v>101</v>
      </c>
      <c r="B108" s="165" t="s">
        <v>179</v>
      </c>
      <c r="C108" s="165" t="s">
        <v>177</v>
      </c>
      <c r="D108" s="165" t="s">
        <v>180</v>
      </c>
      <c r="E108" s="167" t="s">
        <v>521</v>
      </c>
      <c r="F108" s="168">
        <v>126000</v>
      </c>
    </row>
    <row r="109" spans="1:6" ht="38.25">
      <c r="A109" s="156">
        <v>102</v>
      </c>
      <c r="B109" s="165" t="s">
        <v>179</v>
      </c>
      <c r="C109" s="165" t="s">
        <v>177</v>
      </c>
      <c r="D109" s="165" t="s">
        <v>152</v>
      </c>
      <c r="E109" s="167" t="s">
        <v>522</v>
      </c>
      <c r="F109" s="168">
        <v>103000</v>
      </c>
    </row>
    <row r="110" spans="1:6" ht="12.75">
      <c r="A110" s="156">
        <v>103</v>
      </c>
      <c r="B110" s="165" t="s">
        <v>179</v>
      </c>
      <c r="C110" s="165" t="s">
        <v>182</v>
      </c>
      <c r="D110" s="165" t="s">
        <v>432</v>
      </c>
      <c r="E110" s="167" t="s">
        <v>181</v>
      </c>
      <c r="F110" s="168">
        <v>1130000</v>
      </c>
    </row>
    <row r="111" spans="1:6" ht="12.75">
      <c r="A111" s="156">
        <v>104</v>
      </c>
      <c r="B111" s="165" t="s">
        <v>179</v>
      </c>
      <c r="C111" s="165" t="s">
        <v>182</v>
      </c>
      <c r="D111" s="165" t="s">
        <v>110</v>
      </c>
      <c r="E111" s="167" t="s">
        <v>109</v>
      </c>
      <c r="F111" s="168">
        <v>1130000</v>
      </c>
    </row>
    <row r="112" spans="1:6" ht="25.5">
      <c r="A112" s="156">
        <v>105</v>
      </c>
      <c r="B112" s="165" t="s">
        <v>179</v>
      </c>
      <c r="C112" s="165" t="s">
        <v>183</v>
      </c>
      <c r="D112" s="165" t="s">
        <v>432</v>
      </c>
      <c r="E112" s="167" t="s">
        <v>38</v>
      </c>
      <c r="F112" s="168">
        <f>833085+500000</f>
        <v>1333085</v>
      </c>
    </row>
    <row r="113" spans="1:6" ht="12.75">
      <c r="A113" s="156">
        <v>106</v>
      </c>
      <c r="B113" s="165" t="s">
        <v>179</v>
      </c>
      <c r="C113" s="165" t="s">
        <v>183</v>
      </c>
      <c r="D113" s="165" t="s">
        <v>1</v>
      </c>
      <c r="E113" s="167" t="s">
        <v>560</v>
      </c>
      <c r="F113" s="168">
        <v>500000</v>
      </c>
    </row>
    <row r="114" spans="1:6" ht="38.25">
      <c r="A114" s="156">
        <v>107</v>
      </c>
      <c r="B114" s="165" t="s">
        <v>179</v>
      </c>
      <c r="C114" s="165" t="s">
        <v>183</v>
      </c>
      <c r="D114" s="165" t="s">
        <v>152</v>
      </c>
      <c r="E114" s="167" t="s">
        <v>522</v>
      </c>
      <c r="F114" s="168">
        <v>833085</v>
      </c>
    </row>
    <row r="115" spans="1:6" ht="38.25">
      <c r="A115" s="156">
        <v>108</v>
      </c>
      <c r="B115" s="165" t="s">
        <v>179</v>
      </c>
      <c r="C115" s="165" t="s">
        <v>5</v>
      </c>
      <c r="D115" s="165" t="s">
        <v>432</v>
      </c>
      <c r="E115" s="167" t="s">
        <v>39</v>
      </c>
      <c r="F115" s="168">
        <v>706000</v>
      </c>
    </row>
    <row r="116" spans="1:6" s="70" customFormat="1" ht="12.75">
      <c r="A116" s="156">
        <v>109</v>
      </c>
      <c r="B116" s="165" t="s">
        <v>179</v>
      </c>
      <c r="C116" s="165" t="s">
        <v>5</v>
      </c>
      <c r="D116" s="165" t="s">
        <v>443</v>
      </c>
      <c r="E116" s="167" t="s">
        <v>104</v>
      </c>
      <c r="F116" s="168">
        <v>706000</v>
      </c>
    </row>
    <row r="117" spans="1:6" ht="41.25" customHeight="1">
      <c r="A117" s="156">
        <v>110</v>
      </c>
      <c r="B117" s="165" t="s">
        <v>179</v>
      </c>
      <c r="C117" s="165" t="s">
        <v>185</v>
      </c>
      <c r="D117" s="165" t="s">
        <v>432</v>
      </c>
      <c r="E117" s="167" t="s">
        <v>184</v>
      </c>
      <c r="F117" s="168">
        <v>1294000</v>
      </c>
    </row>
    <row r="118" spans="1:6" ht="12.75">
      <c r="A118" s="156">
        <v>111</v>
      </c>
      <c r="B118" s="165" t="s">
        <v>179</v>
      </c>
      <c r="C118" s="165" t="s">
        <v>185</v>
      </c>
      <c r="D118" s="165" t="s">
        <v>443</v>
      </c>
      <c r="E118" s="167" t="s">
        <v>104</v>
      </c>
      <c r="F118" s="168">
        <v>1294000</v>
      </c>
    </row>
    <row r="119" spans="1:6" ht="25.5">
      <c r="A119" s="156">
        <v>112</v>
      </c>
      <c r="B119" s="165" t="s">
        <v>187</v>
      </c>
      <c r="C119" s="165" t="s">
        <v>85</v>
      </c>
      <c r="D119" s="165" t="s">
        <v>432</v>
      </c>
      <c r="E119" s="167" t="s">
        <v>186</v>
      </c>
      <c r="F119" s="168">
        <v>5542061</v>
      </c>
    </row>
    <row r="120" spans="1:6" ht="12.75">
      <c r="A120" s="156">
        <v>113</v>
      </c>
      <c r="B120" s="165" t="s">
        <v>187</v>
      </c>
      <c r="C120" s="165" t="s">
        <v>95</v>
      </c>
      <c r="D120" s="165" t="s">
        <v>432</v>
      </c>
      <c r="E120" s="167" t="s">
        <v>94</v>
      </c>
      <c r="F120" s="168">
        <v>581238</v>
      </c>
    </row>
    <row r="121" spans="1:6" ht="12.75">
      <c r="A121" s="156">
        <v>114</v>
      </c>
      <c r="B121" s="165" t="s">
        <v>187</v>
      </c>
      <c r="C121" s="165" t="s">
        <v>95</v>
      </c>
      <c r="D121" s="165" t="s">
        <v>91</v>
      </c>
      <c r="E121" s="167" t="s">
        <v>90</v>
      </c>
      <c r="F121" s="168">
        <v>581238</v>
      </c>
    </row>
    <row r="122" spans="1:6" s="70" customFormat="1" ht="12.75">
      <c r="A122" s="156">
        <v>115</v>
      </c>
      <c r="B122" s="165" t="s">
        <v>187</v>
      </c>
      <c r="C122" s="165" t="s">
        <v>177</v>
      </c>
      <c r="D122" s="165" t="s">
        <v>432</v>
      </c>
      <c r="E122" s="167" t="s">
        <v>528</v>
      </c>
      <c r="F122" s="168">
        <v>4943023</v>
      </c>
    </row>
    <row r="123" spans="1:6" ht="12.75">
      <c r="A123" s="156">
        <v>116</v>
      </c>
      <c r="B123" s="165" t="s">
        <v>187</v>
      </c>
      <c r="C123" s="165" t="s">
        <v>177</v>
      </c>
      <c r="D123" s="165" t="s">
        <v>490</v>
      </c>
      <c r="E123" s="167" t="s">
        <v>51</v>
      </c>
      <c r="F123" s="168">
        <v>4943023</v>
      </c>
    </row>
    <row r="124" spans="1:6" ht="33" customHeight="1">
      <c r="A124" s="156">
        <v>117</v>
      </c>
      <c r="B124" s="165" t="s">
        <v>187</v>
      </c>
      <c r="C124" s="165" t="s">
        <v>103</v>
      </c>
      <c r="D124" s="165" t="s">
        <v>432</v>
      </c>
      <c r="E124" s="167" t="s">
        <v>102</v>
      </c>
      <c r="F124" s="168">
        <v>17800</v>
      </c>
    </row>
    <row r="125" spans="1:6" ht="12.75">
      <c r="A125" s="156">
        <v>118</v>
      </c>
      <c r="B125" s="165" t="s">
        <v>187</v>
      </c>
      <c r="C125" s="165" t="s">
        <v>103</v>
      </c>
      <c r="D125" s="165" t="s">
        <v>443</v>
      </c>
      <c r="E125" s="167" t="s">
        <v>104</v>
      </c>
      <c r="F125" s="168">
        <v>17800</v>
      </c>
    </row>
    <row r="126" spans="1:6" s="70" customFormat="1" ht="12.75">
      <c r="A126" s="154">
        <v>119</v>
      </c>
      <c r="B126" s="169" t="s">
        <v>189</v>
      </c>
      <c r="C126" s="169" t="s">
        <v>85</v>
      </c>
      <c r="D126" s="169" t="s">
        <v>432</v>
      </c>
      <c r="E126" s="166" t="s">
        <v>188</v>
      </c>
      <c r="F126" s="170">
        <v>518000</v>
      </c>
    </row>
    <row r="127" spans="1:6" ht="25.5">
      <c r="A127" s="156">
        <v>120</v>
      </c>
      <c r="B127" s="165" t="s">
        <v>191</v>
      </c>
      <c r="C127" s="165" t="s">
        <v>85</v>
      </c>
      <c r="D127" s="165" t="s">
        <v>432</v>
      </c>
      <c r="E127" s="167" t="s">
        <v>190</v>
      </c>
      <c r="F127" s="168">
        <v>518000</v>
      </c>
    </row>
    <row r="128" spans="1:6" ht="25.5">
      <c r="A128" s="156">
        <v>121</v>
      </c>
      <c r="B128" s="165" t="s">
        <v>191</v>
      </c>
      <c r="C128" s="165" t="s">
        <v>183</v>
      </c>
      <c r="D128" s="165" t="s">
        <v>432</v>
      </c>
      <c r="E128" s="167" t="s">
        <v>38</v>
      </c>
      <c r="F128" s="168">
        <v>456600</v>
      </c>
    </row>
    <row r="129" spans="1:6" ht="12.75">
      <c r="A129" s="156">
        <v>122</v>
      </c>
      <c r="B129" s="165" t="s">
        <v>191</v>
      </c>
      <c r="C129" s="165" t="s">
        <v>183</v>
      </c>
      <c r="D129" s="165" t="s">
        <v>443</v>
      </c>
      <c r="E129" s="167" t="s">
        <v>104</v>
      </c>
      <c r="F129" s="168">
        <v>456600</v>
      </c>
    </row>
    <row r="130" spans="1:6" ht="25.5">
      <c r="A130" s="156">
        <v>123</v>
      </c>
      <c r="B130" s="165" t="s">
        <v>191</v>
      </c>
      <c r="C130" s="165" t="s">
        <v>193</v>
      </c>
      <c r="D130" s="165" t="s">
        <v>432</v>
      </c>
      <c r="E130" s="167" t="s">
        <v>192</v>
      </c>
      <c r="F130" s="168">
        <v>61400</v>
      </c>
    </row>
    <row r="131" spans="1:6" ht="12.75">
      <c r="A131" s="156">
        <v>124</v>
      </c>
      <c r="B131" s="165" t="s">
        <v>191</v>
      </c>
      <c r="C131" s="165" t="s">
        <v>193</v>
      </c>
      <c r="D131" s="165" t="s">
        <v>443</v>
      </c>
      <c r="E131" s="167" t="s">
        <v>104</v>
      </c>
      <c r="F131" s="168">
        <v>61400</v>
      </c>
    </row>
    <row r="132" spans="1:6" s="70" customFormat="1" ht="12.75">
      <c r="A132" s="154">
        <v>125</v>
      </c>
      <c r="B132" s="169" t="s">
        <v>195</v>
      </c>
      <c r="C132" s="169" t="s">
        <v>85</v>
      </c>
      <c r="D132" s="169" t="s">
        <v>432</v>
      </c>
      <c r="E132" s="166" t="s">
        <v>194</v>
      </c>
      <c r="F132" s="170">
        <f>117496149+660000</f>
        <v>118156149</v>
      </c>
    </row>
    <row r="133" spans="1:6" ht="12.75">
      <c r="A133" s="156">
        <v>126</v>
      </c>
      <c r="B133" s="165" t="s">
        <v>197</v>
      </c>
      <c r="C133" s="165" t="s">
        <v>85</v>
      </c>
      <c r="D133" s="165" t="s">
        <v>432</v>
      </c>
      <c r="E133" s="167" t="s">
        <v>196</v>
      </c>
      <c r="F133" s="168">
        <f>39833163+660000</f>
        <v>40493163</v>
      </c>
    </row>
    <row r="134" spans="1:6" ht="12.75">
      <c r="A134" s="156">
        <v>127</v>
      </c>
      <c r="B134" s="165" t="s">
        <v>197</v>
      </c>
      <c r="C134" s="165" t="s">
        <v>199</v>
      </c>
      <c r="D134" s="165" t="s">
        <v>432</v>
      </c>
      <c r="E134" s="167" t="s">
        <v>198</v>
      </c>
      <c r="F134" s="168">
        <f>39748163+660000</f>
        <v>40408163</v>
      </c>
    </row>
    <row r="135" spans="1:6" ht="12.75">
      <c r="A135" s="156">
        <v>128</v>
      </c>
      <c r="B135" s="165" t="s">
        <v>197</v>
      </c>
      <c r="C135" s="165" t="s">
        <v>199</v>
      </c>
      <c r="D135" s="165" t="s">
        <v>490</v>
      </c>
      <c r="E135" s="167" t="s">
        <v>51</v>
      </c>
      <c r="F135" s="168">
        <f>39748163+660000</f>
        <v>40408163</v>
      </c>
    </row>
    <row r="136" spans="1:6" ht="55.5" customHeight="1">
      <c r="A136" s="156">
        <v>129</v>
      </c>
      <c r="B136" s="165" t="s">
        <v>197</v>
      </c>
      <c r="C136" s="165" t="s">
        <v>271</v>
      </c>
      <c r="D136" s="165" t="s">
        <v>432</v>
      </c>
      <c r="E136" s="167" t="s">
        <v>40</v>
      </c>
      <c r="F136" s="168">
        <v>70000</v>
      </c>
    </row>
    <row r="137" spans="1:6" ht="12.75">
      <c r="A137" s="156">
        <v>130</v>
      </c>
      <c r="B137" s="165" t="s">
        <v>197</v>
      </c>
      <c r="C137" s="165" t="s">
        <v>271</v>
      </c>
      <c r="D137" s="165" t="s">
        <v>490</v>
      </c>
      <c r="E137" s="167" t="s">
        <v>51</v>
      </c>
      <c r="F137" s="168">
        <v>70000</v>
      </c>
    </row>
    <row r="138" spans="1:6" ht="76.5">
      <c r="A138" s="156">
        <v>131</v>
      </c>
      <c r="B138" s="165" t="s">
        <v>197</v>
      </c>
      <c r="C138" s="165" t="s">
        <v>12</v>
      </c>
      <c r="D138" s="165" t="s">
        <v>432</v>
      </c>
      <c r="E138" s="171" t="s">
        <v>554</v>
      </c>
      <c r="F138" s="168">
        <v>15000</v>
      </c>
    </row>
    <row r="139" spans="1:6" ht="12.75">
      <c r="A139" s="156">
        <v>132</v>
      </c>
      <c r="B139" s="165" t="s">
        <v>197</v>
      </c>
      <c r="C139" s="165" t="s">
        <v>12</v>
      </c>
      <c r="D139" s="165" t="s">
        <v>443</v>
      </c>
      <c r="E139" s="167" t="s">
        <v>104</v>
      </c>
      <c r="F139" s="168">
        <v>15000</v>
      </c>
    </row>
    <row r="140" spans="1:6" ht="12.75">
      <c r="A140" s="156">
        <v>133</v>
      </c>
      <c r="B140" s="165" t="s">
        <v>201</v>
      </c>
      <c r="C140" s="165" t="s">
        <v>85</v>
      </c>
      <c r="D140" s="165" t="s">
        <v>432</v>
      </c>
      <c r="E140" s="167" t="s">
        <v>200</v>
      </c>
      <c r="F140" s="168">
        <f>65253356-40167-120500</f>
        <v>65092689</v>
      </c>
    </row>
    <row r="141" spans="1:6" ht="25.5">
      <c r="A141" s="156">
        <v>134</v>
      </c>
      <c r="B141" s="165" t="s">
        <v>201</v>
      </c>
      <c r="C141" s="165" t="s">
        <v>203</v>
      </c>
      <c r="D141" s="165" t="s">
        <v>432</v>
      </c>
      <c r="E141" s="167" t="s">
        <v>202</v>
      </c>
      <c r="F141" s="168">
        <v>4733080</v>
      </c>
    </row>
    <row r="142" spans="1:6" ht="12.75">
      <c r="A142" s="156">
        <v>135</v>
      </c>
      <c r="B142" s="165" t="s">
        <v>201</v>
      </c>
      <c r="C142" s="165" t="s">
        <v>203</v>
      </c>
      <c r="D142" s="165" t="s">
        <v>490</v>
      </c>
      <c r="E142" s="167" t="s">
        <v>51</v>
      </c>
      <c r="F142" s="168">
        <v>4733080</v>
      </c>
    </row>
    <row r="143" spans="1:6" ht="25.5">
      <c r="A143" s="156">
        <v>136</v>
      </c>
      <c r="B143" s="165" t="s">
        <v>201</v>
      </c>
      <c r="C143" s="165" t="s">
        <v>205</v>
      </c>
      <c r="D143" s="165" t="s">
        <v>432</v>
      </c>
      <c r="E143" s="167" t="s">
        <v>204</v>
      </c>
      <c r="F143" s="168">
        <v>14753609</v>
      </c>
    </row>
    <row r="144" spans="1:6" ht="12.75">
      <c r="A144" s="156">
        <v>137</v>
      </c>
      <c r="B144" s="165" t="s">
        <v>201</v>
      </c>
      <c r="C144" s="165" t="s">
        <v>205</v>
      </c>
      <c r="D144" s="165" t="s">
        <v>490</v>
      </c>
      <c r="E144" s="167" t="s">
        <v>51</v>
      </c>
      <c r="F144" s="168">
        <v>14753609</v>
      </c>
    </row>
    <row r="145" spans="1:6" ht="12.75">
      <c r="A145" s="156">
        <v>138</v>
      </c>
      <c r="B145" s="165" t="s">
        <v>201</v>
      </c>
      <c r="C145" s="165" t="s">
        <v>207</v>
      </c>
      <c r="D145" s="165" t="s">
        <v>432</v>
      </c>
      <c r="E145" s="167" t="s">
        <v>206</v>
      </c>
      <c r="F145" s="168">
        <v>679100</v>
      </c>
    </row>
    <row r="146" spans="1:6" ht="12.75">
      <c r="A146" s="156">
        <v>139</v>
      </c>
      <c r="B146" s="165" t="s">
        <v>201</v>
      </c>
      <c r="C146" s="165" t="s">
        <v>207</v>
      </c>
      <c r="D146" s="165" t="s">
        <v>490</v>
      </c>
      <c r="E146" s="167" t="s">
        <v>51</v>
      </c>
      <c r="F146" s="168">
        <v>679100</v>
      </c>
    </row>
    <row r="147" spans="1:6" ht="25.5">
      <c r="A147" s="156">
        <v>140</v>
      </c>
      <c r="B147" s="165" t="s">
        <v>201</v>
      </c>
      <c r="C147" s="165" t="s">
        <v>261</v>
      </c>
      <c r="D147" s="165" t="s">
        <v>432</v>
      </c>
      <c r="E147" s="167" t="s">
        <v>41</v>
      </c>
      <c r="F147" s="168">
        <v>6169000</v>
      </c>
    </row>
    <row r="148" spans="1:6" ht="12.75">
      <c r="A148" s="156">
        <v>141</v>
      </c>
      <c r="B148" s="165" t="s">
        <v>201</v>
      </c>
      <c r="C148" s="165" t="s">
        <v>261</v>
      </c>
      <c r="D148" s="165" t="s">
        <v>490</v>
      </c>
      <c r="E148" s="167" t="s">
        <v>51</v>
      </c>
      <c r="F148" s="168">
        <v>6169000</v>
      </c>
    </row>
    <row r="149" spans="1:6" ht="102">
      <c r="A149" s="156">
        <v>142</v>
      </c>
      <c r="B149" s="165" t="s">
        <v>201</v>
      </c>
      <c r="C149" s="165" t="s">
        <v>14</v>
      </c>
      <c r="D149" s="165" t="s">
        <v>432</v>
      </c>
      <c r="E149" s="167" t="s">
        <v>555</v>
      </c>
      <c r="F149" s="168">
        <v>34004000</v>
      </c>
    </row>
    <row r="150" spans="1:6" ht="12.75">
      <c r="A150" s="156">
        <v>143</v>
      </c>
      <c r="B150" s="165" t="s">
        <v>201</v>
      </c>
      <c r="C150" s="165" t="s">
        <v>14</v>
      </c>
      <c r="D150" s="165" t="s">
        <v>490</v>
      </c>
      <c r="E150" s="167" t="s">
        <v>51</v>
      </c>
      <c r="F150" s="168">
        <v>34004000</v>
      </c>
    </row>
    <row r="151" spans="1:6" ht="140.25">
      <c r="A151" s="156">
        <v>144</v>
      </c>
      <c r="B151" s="165" t="s">
        <v>201</v>
      </c>
      <c r="C151" s="165" t="s">
        <v>15</v>
      </c>
      <c r="D151" s="165" t="s">
        <v>432</v>
      </c>
      <c r="E151" s="167" t="s">
        <v>42</v>
      </c>
      <c r="F151" s="168">
        <v>274000</v>
      </c>
    </row>
    <row r="152" spans="1:6" ht="12.75">
      <c r="A152" s="156">
        <v>145</v>
      </c>
      <c r="B152" s="165" t="s">
        <v>201</v>
      </c>
      <c r="C152" s="165" t="s">
        <v>15</v>
      </c>
      <c r="D152" s="165" t="s">
        <v>490</v>
      </c>
      <c r="E152" s="167" t="s">
        <v>51</v>
      </c>
      <c r="F152" s="168">
        <v>274000</v>
      </c>
    </row>
    <row r="153" spans="1:6" ht="102">
      <c r="A153" s="156">
        <v>146</v>
      </c>
      <c r="B153" s="165" t="s">
        <v>201</v>
      </c>
      <c r="C153" s="165" t="s">
        <v>16</v>
      </c>
      <c r="D153" s="165" t="s">
        <v>432</v>
      </c>
      <c r="E153" s="167" t="s">
        <v>556</v>
      </c>
      <c r="F153" s="168">
        <v>570000</v>
      </c>
    </row>
    <row r="154" spans="1:6" ht="12.75">
      <c r="A154" s="156">
        <v>147</v>
      </c>
      <c r="B154" s="165" t="s">
        <v>201</v>
      </c>
      <c r="C154" s="165" t="s">
        <v>16</v>
      </c>
      <c r="D154" s="165" t="s">
        <v>490</v>
      </c>
      <c r="E154" s="167" t="s">
        <v>51</v>
      </c>
      <c r="F154" s="168">
        <v>570000</v>
      </c>
    </row>
    <row r="155" spans="1:6" ht="89.25">
      <c r="A155" s="156">
        <v>148</v>
      </c>
      <c r="B155" s="165" t="s">
        <v>201</v>
      </c>
      <c r="C155" s="165" t="s">
        <v>272</v>
      </c>
      <c r="D155" s="165" t="s">
        <v>432</v>
      </c>
      <c r="E155" s="167" t="s">
        <v>43</v>
      </c>
      <c r="F155" s="168">
        <v>697000</v>
      </c>
    </row>
    <row r="156" spans="1:6" ht="12.75">
      <c r="A156" s="156">
        <v>149</v>
      </c>
      <c r="B156" s="165" t="s">
        <v>201</v>
      </c>
      <c r="C156" s="165" t="s">
        <v>272</v>
      </c>
      <c r="D156" s="165" t="s">
        <v>490</v>
      </c>
      <c r="E156" s="167" t="s">
        <v>51</v>
      </c>
      <c r="F156" s="168">
        <v>697000</v>
      </c>
    </row>
    <row r="157" spans="1:6" ht="76.5">
      <c r="A157" s="156">
        <v>150</v>
      </c>
      <c r="B157" s="165" t="s">
        <v>201</v>
      </c>
      <c r="C157" s="165" t="s">
        <v>273</v>
      </c>
      <c r="D157" s="165" t="s">
        <v>432</v>
      </c>
      <c r="E157" s="167" t="s">
        <v>561</v>
      </c>
      <c r="F157" s="168">
        <v>203000</v>
      </c>
    </row>
    <row r="158" spans="1:6" ht="12.75">
      <c r="A158" s="156">
        <v>151</v>
      </c>
      <c r="B158" s="165" t="s">
        <v>201</v>
      </c>
      <c r="C158" s="165" t="s">
        <v>273</v>
      </c>
      <c r="D158" s="165" t="s">
        <v>490</v>
      </c>
      <c r="E158" s="167" t="s">
        <v>51</v>
      </c>
      <c r="F158" s="168">
        <v>203000</v>
      </c>
    </row>
    <row r="159" spans="1:6" ht="38.25">
      <c r="A159" s="156">
        <v>152</v>
      </c>
      <c r="B159" s="165" t="s">
        <v>201</v>
      </c>
      <c r="C159" s="165" t="s">
        <v>9</v>
      </c>
      <c r="D159" s="165" t="s">
        <v>432</v>
      </c>
      <c r="E159" s="167" t="s">
        <v>44</v>
      </c>
      <c r="F159" s="168">
        <v>200000</v>
      </c>
    </row>
    <row r="160" spans="1:6" ht="12.75">
      <c r="A160" s="156">
        <v>153</v>
      </c>
      <c r="B160" s="165" t="s">
        <v>201</v>
      </c>
      <c r="C160" s="165" t="s">
        <v>9</v>
      </c>
      <c r="D160" s="165" t="s">
        <v>443</v>
      </c>
      <c r="E160" s="167" t="s">
        <v>104</v>
      </c>
      <c r="F160" s="168">
        <v>200000</v>
      </c>
    </row>
    <row r="161" spans="1:6" ht="38.25">
      <c r="A161" s="156">
        <v>154</v>
      </c>
      <c r="B161" s="165" t="s">
        <v>201</v>
      </c>
      <c r="C161" s="165" t="s">
        <v>17</v>
      </c>
      <c r="D161" s="165" t="s">
        <v>432</v>
      </c>
      <c r="E161" s="167" t="s">
        <v>45</v>
      </c>
      <c r="F161" s="168">
        <f>134617-40167</f>
        <v>94450</v>
      </c>
    </row>
    <row r="162" spans="1:6" ht="12.75">
      <c r="A162" s="156">
        <v>155</v>
      </c>
      <c r="B162" s="165" t="s">
        <v>201</v>
      </c>
      <c r="C162" s="165" t="s">
        <v>17</v>
      </c>
      <c r="D162" s="165" t="s">
        <v>443</v>
      </c>
      <c r="E162" s="167" t="s">
        <v>104</v>
      </c>
      <c r="F162" s="168">
        <f>134617-40167</f>
        <v>94450</v>
      </c>
    </row>
    <row r="163" spans="1:6" ht="25.5">
      <c r="A163" s="156">
        <v>156</v>
      </c>
      <c r="B163" s="165" t="s">
        <v>201</v>
      </c>
      <c r="C163" s="165" t="s">
        <v>7</v>
      </c>
      <c r="D163" s="165" t="s">
        <v>432</v>
      </c>
      <c r="E163" s="167" t="s">
        <v>46</v>
      </c>
      <c r="F163" s="168">
        <v>2317000</v>
      </c>
    </row>
    <row r="164" spans="1:6" ht="12.75">
      <c r="A164" s="156">
        <v>157</v>
      </c>
      <c r="B164" s="165" t="s">
        <v>201</v>
      </c>
      <c r="C164" s="165" t="s">
        <v>7</v>
      </c>
      <c r="D164" s="165" t="s">
        <v>1</v>
      </c>
      <c r="E164" s="167" t="s">
        <v>36</v>
      </c>
      <c r="F164" s="168">
        <v>1500000</v>
      </c>
    </row>
    <row r="165" spans="1:6" ht="12.75">
      <c r="A165" s="156">
        <v>158</v>
      </c>
      <c r="B165" s="165" t="s">
        <v>201</v>
      </c>
      <c r="C165" s="165" t="s">
        <v>7</v>
      </c>
      <c r="D165" s="165" t="s">
        <v>443</v>
      </c>
      <c r="E165" s="167" t="s">
        <v>104</v>
      </c>
      <c r="F165" s="168">
        <v>817000</v>
      </c>
    </row>
    <row r="166" spans="1:6" ht="76.5">
      <c r="A166" s="156">
        <v>159</v>
      </c>
      <c r="B166" s="165" t="s">
        <v>201</v>
      </c>
      <c r="C166" s="165" t="s">
        <v>12</v>
      </c>
      <c r="D166" s="165" t="s">
        <v>432</v>
      </c>
      <c r="E166" s="167" t="s">
        <v>562</v>
      </c>
      <c r="F166" s="168">
        <v>22500</v>
      </c>
    </row>
    <row r="167" spans="1:6" ht="12.75">
      <c r="A167" s="156">
        <v>160</v>
      </c>
      <c r="B167" s="165" t="s">
        <v>201</v>
      </c>
      <c r="C167" s="165" t="s">
        <v>12</v>
      </c>
      <c r="D167" s="165" t="s">
        <v>443</v>
      </c>
      <c r="E167" s="167" t="s">
        <v>104</v>
      </c>
      <c r="F167" s="168">
        <v>22500</v>
      </c>
    </row>
    <row r="168" spans="1:6" s="70" customFormat="1" ht="25.5">
      <c r="A168" s="156">
        <v>161</v>
      </c>
      <c r="B168" s="165" t="s">
        <v>201</v>
      </c>
      <c r="C168" s="165" t="s">
        <v>209</v>
      </c>
      <c r="D168" s="165" t="s">
        <v>432</v>
      </c>
      <c r="E168" s="167" t="s">
        <v>208</v>
      </c>
      <c r="F168" s="168">
        <v>217000</v>
      </c>
    </row>
    <row r="169" spans="1:6" ht="12.75">
      <c r="A169" s="156">
        <v>162</v>
      </c>
      <c r="B169" s="165" t="s">
        <v>201</v>
      </c>
      <c r="C169" s="165" t="s">
        <v>209</v>
      </c>
      <c r="D169" s="165" t="s">
        <v>443</v>
      </c>
      <c r="E169" s="167" t="s">
        <v>104</v>
      </c>
      <c r="F169" s="168">
        <v>217000</v>
      </c>
    </row>
    <row r="170" spans="1:6" ht="51">
      <c r="A170" s="156">
        <v>163</v>
      </c>
      <c r="B170" s="165" t="s">
        <v>201</v>
      </c>
      <c r="C170" s="165" t="s">
        <v>211</v>
      </c>
      <c r="D170" s="165" t="s">
        <v>432</v>
      </c>
      <c r="E170" s="167" t="s">
        <v>210</v>
      </c>
      <c r="F170" s="168">
        <v>64500</v>
      </c>
    </row>
    <row r="171" spans="1:6" ht="12.75">
      <c r="A171" s="156">
        <v>164</v>
      </c>
      <c r="B171" s="165" t="s">
        <v>201</v>
      </c>
      <c r="C171" s="165" t="s">
        <v>211</v>
      </c>
      <c r="D171" s="165" t="s">
        <v>443</v>
      </c>
      <c r="E171" s="167" t="s">
        <v>104</v>
      </c>
      <c r="F171" s="168">
        <v>64500</v>
      </c>
    </row>
    <row r="172" spans="1:6" ht="56.25" customHeight="1">
      <c r="A172" s="156">
        <v>165</v>
      </c>
      <c r="B172" s="165" t="s">
        <v>201</v>
      </c>
      <c r="C172" s="165" t="s">
        <v>213</v>
      </c>
      <c r="D172" s="165" t="s">
        <v>432</v>
      </c>
      <c r="E172" s="167" t="s">
        <v>212</v>
      </c>
      <c r="F172" s="168">
        <f>214950-120500</f>
        <v>94450</v>
      </c>
    </row>
    <row r="173" spans="1:6" ht="12.75">
      <c r="A173" s="156">
        <v>166</v>
      </c>
      <c r="B173" s="165" t="s">
        <v>201</v>
      </c>
      <c r="C173" s="165" t="s">
        <v>213</v>
      </c>
      <c r="D173" s="165" t="s">
        <v>443</v>
      </c>
      <c r="E173" s="167" t="s">
        <v>104</v>
      </c>
      <c r="F173" s="168">
        <f>214950-120500</f>
        <v>94450</v>
      </c>
    </row>
    <row r="174" spans="1:6" ht="12.75">
      <c r="A174" s="156">
        <v>167</v>
      </c>
      <c r="B174" s="165" t="s">
        <v>215</v>
      </c>
      <c r="C174" s="165" t="s">
        <v>85</v>
      </c>
      <c r="D174" s="165" t="s">
        <v>432</v>
      </c>
      <c r="E174" s="167" t="s">
        <v>214</v>
      </c>
      <c r="F174" s="168">
        <f>4721120+40167+120500</f>
        <v>4881787</v>
      </c>
    </row>
    <row r="175" spans="1:6" ht="12.75">
      <c r="A175" s="156">
        <v>168</v>
      </c>
      <c r="B175" s="165" t="s">
        <v>215</v>
      </c>
      <c r="C175" s="165" t="s">
        <v>95</v>
      </c>
      <c r="D175" s="165" t="s">
        <v>432</v>
      </c>
      <c r="E175" s="167" t="s">
        <v>94</v>
      </c>
      <c r="F175" s="168">
        <v>571318</v>
      </c>
    </row>
    <row r="176" spans="1:6" ht="12.75">
      <c r="A176" s="156">
        <v>169</v>
      </c>
      <c r="B176" s="165" t="s">
        <v>215</v>
      </c>
      <c r="C176" s="165" t="s">
        <v>95</v>
      </c>
      <c r="D176" s="165" t="s">
        <v>91</v>
      </c>
      <c r="E176" s="167" t="s">
        <v>90</v>
      </c>
      <c r="F176" s="168">
        <v>571318</v>
      </c>
    </row>
    <row r="177" spans="1:6" s="70" customFormat="1" ht="25.5">
      <c r="A177" s="156">
        <v>170</v>
      </c>
      <c r="B177" s="165" t="s">
        <v>215</v>
      </c>
      <c r="C177" s="165" t="s">
        <v>217</v>
      </c>
      <c r="D177" s="165" t="s">
        <v>432</v>
      </c>
      <c r="E177" s="167" t="s">
        <v>216</v>
      </c>
      <c r="F177" s="168">
        <v>800002</v>
      </c>
    </row>
    <row r="178" spans="1:6" ht="12.75">
      <c r="A178" s="156">
        <v>171</v>
      </c>
      <c r="B178" s="165" t="s">
        <v>215</v>
      </c>
      <c r="C178" s="165" t="s">
        <v>217</v>
      </c>
      <c r="D178" s="165" t="s">
        <v>490</v>
      </c>
      <c r="E178" s="167" t="s">
        <v>51</v>
      </c>
      <c r="F178" s="168">
        <v>800002</v>
      </c>
    </row>
    <row r="179" spans="1:6" ht="12.75">
      <c r="A179" s="156">
        <v>172</v>
      </c>
      <c r="B179" s="165" t="s">
        <v>215</v>
      </c>
      <c r="C179" s="165" t="s">
        <v>219</v>
      </c>
      <c r="D179" s="165" t="s">
        <v>432</v>
      </c>
      <c r="E179" s="167" t="s">
        <v>218</v>
      </c>
      <c r="F179" s="168">
        <v>1976000</v>
      </c>
    </row>
    <row r="180" spans="1:6" ht="12.75">
      <c r="A180" s="156">
        <v>173</v>
      </c>
      <c r="B180" s="165" t="s">
        <v>215</v>
      </c>
      <c r="C180" s="165" t="s">
        <v>219</v>
      </c>
      <c r="D180" s="165" t="s">
        <v>443</v>
      </c>
      <c r="E180" s="167" t="s">
        <v>104</v>
      </c>
      <c r="F180" s="168">
        <v>1976000</v>
      </c>
    </row>
    <row r="181" spans="1:6" ht="12.75">
      <c r="A181" s="156">
        <v>174</v>
      </c>
      <c r="B181" s="165" t="s">
        <v>215</v>
      </c>
      <c r="C181" s="165" t="s">
        <v>221</v>
      </c>
      <c r="D181" s="165" t="s">
        <v>432</v>
      </c>
      <c r="E181" s="167" t="s">
        <v>220</v>
      </c>
      <c r="F181" s="168">
        <v>927800</v>
      </c>
    </row>
    <row r="182" spans="1:6" ht="12.75">
      <c r="A182" s="156">
        <v>175</v>
      </c>
      <c r="B182" s="165" t="s">
        <v>215</v>
      </c>
      <c r="C182" s="165" t="s">
        <v>221</v>
      </c>
      <c r="D182" s="165" t="s">
        <v>443</v>
      </c>
      <c r="E182" s="167" t="s">
        <v>104</v>
      </c>
      <c r="F182" s="168">
        <v>927800</v>
      </c>
    </row>
    <row r="183" spans="1:6" ht="29.25" customHeight="1">
      <c r="A183" s="156">
        <v>176</v>
      </c>
      <c r="B183" s="165" t="s">
        <v>215</v>
      </c>
      <c r="C183" s="165" t="s">
        <v>103</v>
      </c>
      <c r="D183" s="165" t="s">
        <v>432</v>
      </c>
      <c r="E183" s="167" t="s">
        <v>102</v>
      </c>
      <c r="F183" s="168">
        <v>20000</v>
      </c>
    </row>
    <row r="184" spans="1:6" ht="12.75">
      <c r="A184" s="156">
        <v>177</v>
      </c>
      <c r="B184" s="165" t="s">
        <v>215</v>
      </c>
      <c r="C184" s="165" t="s">
        <v>103</v>
      </c>
      <c r="D184" s="165" t="s">
        <v>443</v>
      </c>
      <c r="E184" s="167" t="s">
        <v>104</v>
      </c>
      <c r="F184" s="168">
        <v>20000</v>
      </c>
    </row>
    <row r="185" spans="1:6" ht="25.5">
      <c r="A185" s="156">
        <v>178</v>
      </c>
      <c r="B185" s="165" t="s">
        <v>215</v>
      </c>
      <c r="C185" s="165" t="s">
        <v>19</v>
      </c>
      <c r="D185" s="165" t="s">
        <v>432</v>
      </c>
      <c r="E185" s="167" t="s">
        <v>47</v>
      </c>
      <c r="F185" s="168">
        <v>72000</v>
      </c>
    </row>
    <row r="186" spans="1:6" ht="12.75">
      <c r="A186" s="156">
        <v>179</v>
      </c>
      <c r="B186" s="165" t="s">
        <v>215</v>
      </c>
      <c r="C186" s="165" t="s">
        <v>19</v>
      </c>
      <c r="D186" s="165" t="s">
        <v>443</v>
      </c>
      <c r="E186" s="167" t="s">
        <v>104</v>
      </c>
      <c r="F186" s="168">
        <v>72000</v>
      </c>
    </row>
    <row r="187" spans="1:6" ht="38.25">
      <c r="A187" s="156">
        <v>180</v>
      </c>
      <c r="B187" s="165" t="s">
        <v>215</v>
      </c>
      <c r="C187" s="165" t="s">
        <v>17</v>
      </c>
      <c r="D187" s="165" t="s">
        <v>432</v>
      </c>
      <c r="E187" s="167" t="s">
        <v>45</v>
      </c>
      <c r="F187" s="168">
        <f>42750+40167</f>
        <v>82917</v>
      </c>
    </row>
    <row r="188" spans="1:6" ht="12.75">
      <c r="A188" s="156">
        <v>181</v>
      </c>
      <c r="B188" s="165" t="s">
        <v>215</v>
      </c>
      <c r="C188" s="165" t="s">
        <v>17</v>
      </c>
      <c r="D188" s="165" t="s">
        <v>443</v>
      </c>
      <c r="E188" s="167" t="s">
        <v>104</v>
      </c>
      <c r="F188" s="168">
        <f>42750+40167</f>
        <v>82917</v>
      </c>
    </row>
    <row r="189" spans="1:6" ht="25.5">
      <c r="A189" s="156">
        <v>182</v>
      </c>
      <c r="B189" s="165" t="s">
        <v>215</v>
      </c>
      <c r="C189" s="165" t="s">
        <v>223</v>
      </c>
      <c r="D189" s="165" t="s">
        <v>432</v>
      </c>
      <c r="E189" s="167" t="s">
        <v>222</v>
      </c>
      <c r="F189" s="168">
        <v>197000</v>
      </c>
    </row>
    <row r="190" spans="1:6" ht="12.75">
      <c r="A190" s="156">
        <v>183</v>
      </c>
      <c r="B190" s="165" t="s">
        <v>215</v>
      </c>
      <c r="C190" s="165" t="s">
        <v>223</v>
      </c>
      <c r="D190" s="165" t="s">
        <v>443</v>
      </c>
      <c r="E190" s="167" t="s">
        <v>104</v>
      </c>
      <c r="F190" s="168">
        <v>197000</v>
      </c>
    </row>
    <row r="191" spans="1:6" ht="60.75" customHeight="1">
      <c r="A191" s="156">
        <v>184</v>
      </c>
      <c r="B191" s="165" t="s">
        <v>215</v>
      </c>
      <c r="C191" s="165" t="s">
        <v>213</v>
      </c>
      <c r="D191" s="165" t="s">
        <v>432</v>
      </c>
      <c r="E191" s="167" t="s">
        <v>212</v>
      </c>
      <c r="F191" s="168">
        <f>114250+120500</f>
        <v>234750</v>
      </c>
    </row>
    <row r="192" spans="1:6" ht="12.75">
      <c r="A192" s="156">
        <v>185</v>
      </c>
      <c r="B192" s="165" t="s">
        <v>215</v>
      </c>
      <c r="C192" s="165" t="s">
        <v>213</v>
      </c>
      <c r="D192" s="165" t="s">
        <v>443</v>
      </c>
      <c r="E192" s="167" t="s">
        <v>104</v>
      </c>
      <c r="F192" s="168">
        <f>114250+120500</f>
        <v>234750</v>
      </c>
    </row>
    <row r="193" spans="1:6" ht="12.75">
      <c r="A193" s="156">
        <v>186</v>
      </c>
      <c r="B193" s="165" t="s">
        <v>225</v>
      </c>
      <c r="C193" s="165" t="s">
        <v>85</v>
      </c>
      <c r="D193" s="165" t="s">
        <v>432</v>
      </c>
      <c r="E193" s="167" t="s">
        <v>224</v>
      </c>
      <c r="F193" s="168">
        <v>7688510</v>
      </c>
    </row>
    <row r="194" spans="1:6" s="70" customFormat="1" ht="12.75">
      <c r="A194" s="156">
        <v>187</v>
      </c>
      <c r="B194" s="165" t="s">
        <v>225</v>
      </c>
      <c r="C194" s="165" t="s">
        <v>95</v>
      </c>
      <c r="D194" s="165" t="s">
        <v>432</v>
      </c>
      <c r="E194" s="167" t="s">
        <v>94</v>
      </c>
      <c r="F194" s="168">
        <v>560665</v>
      </c>
    </row>
    <row r="195" spans="1:6" ht="12.75">
      <c r="A195" s="156">
        <v>188</v>
      </c>
      <c r="B195" s="165" t="s">
        <v>225</v>
      </c>
      <c r="C195" s="165" t="s">
        <v>95</v>
      </c>
      <c r="D195" s="165" t="s">
        <v>91</v>
      </c>
      <c r="E195" s="167" t="s">
        <v>90</v>
      </c>
      <c r="F195" s="168">
        <v>560665</v>
      </c>
    </row>
    <row r="196" spans="1:6" ht="12.75">
      <c r="A196" s="156">
        <v>189</v>
      </c>
      <c r="B196" s="165" t="s">
        <v>225</v>
      </c>
      <c r="C196" s="165" t="s">
        <v>177</v>
      </c>
      <c r="D196" s="165" t="s">
        <v>432</v>
      </c>
      <c r="E196" s="167" t="s">
        <v>528</v>
      </c>
      <c r="F196" s="168">
        <v>7127845</v>
      </c>
    </row>
    <row r="197" spans="1:6" ht="12.75">
      <c r="A197" s="156">
        <v>190</v>
      </c>
      <c r="B197" s="165" t="s">
        <v>225</v>
      </c>
      <c r="C197" s="165" t="s">
        <v>177</v>
      </c>
      <c r="D197" s="165" t="s">
        <v>490</v>
      </c>
      <c r="E197" s="167" t="s">
        <v>51</v>
      </c>
      <c r="F197" s="168">
        <v>7127845</v>
      </c>
    </row>
    <row r="198" spans="1:6" s="70" customFormat="1" ht="12.75">
      <c r="A198" s="154">
        <v>191</v>
      </c>
      <c r="B198" s="169" t="s">
        <v>227</v>
      </c>
      <c r="C198" s="169" t="s">
        <v>85</v>
      </c>
      <c r="D198" s="169" t="s">
        <v>432</v>
      </c>
      <c r="E198" s="166" t="s">
        <v>226</v>
      </c>
      <c r="F198" s="170">
        <v>10648392</v>
      </c>
    </row>
    <row r="199" spans="1:6" ht="12.75">
      <c r="A199" s="156">
        <v>192</v>
      </c>
      <c r="B199" s="165" t="s">
        <v>229</v>
      </c>
      <c r="C199" s="165" t="s">
        <v>85</v>
      </c>
      <c r="D199" s="165" t="s">
        <v>432</v>
      </c>
      <c r="E199" s="167" t="s">
        <v>228</v>
      </c>
      <c r="F199" s="168">
        <v>10288392</v>
      </c>
    </row>
    <row r="200" spans="1:6" ht="25.5">
      <c r="A200" s="156">
        <v>193</v>
      </c>
      <c r="B200" s="165" t="s">
        <v>229</v>
      </c>
      <c r="C200" s="165" t="s">
        <v>242</v>
      </c>
      <c r="D200" s="165" t="s">
        <v>432</v>
      </c>
      <c r="E200" s="167" t="s">
        <v>241</v>
      </c>
      <c r="F200" s="168">
        <v>6775139</v>
      </c>
    </row>
    <row r="201" spans="1:6" s="70" customFormat="1" ht="12.75">
      <c r="A201" s="156">
        <v>194</v>
      </c>
      <c r="B201" s="165" t="s">
        <v>229</v>
      </c>
      <c r="C201" s="165" t="s">
        <v>242</v>
      </c>
      <c r="D201" s="165" t="s">
        <v>490</v>
      </c>
      <c r="E201" s="167" t="s">
        <v>51</v>
      </c>
      <c r="F201" s="168">
        <v>6775139</v>
      </c>
    </row>
    <row r="202" spans="1:6" ht="12.75">
      <c r="A202" s="156">
        <v>195</v>
      </c>
      <c r="B202" s="165" t="s">
        <v>229</v>
      </c>
      <c r="C202" s="165" t="s">
        <v>244</v>
      </c>
      <c r="D202" s="165" t="s">
        <v>432</v>
      </c>
      <c r="E202" s="167" t="s">
        <v>243</v>
      </c>
      <c r="F202" s="168">
        <v>2706653</v>
      </c>
    </row>
    <row r="203" spans="1:6" ht="12.75">
      <c r="A203" s="156">
        <v>196</v>
      </c>
      <c r="B203" s="165" t="s">
        <v>229</v>
      </c>
      <c r="C203" s="165" t="s">
        <v>244</v>
      </c>
      <c r="D203" s="165" t="s">
        <v>490</v>
      </c>
      <c r="E203" s="167" t="s">
        <v>51</v>
      </c>
      <c r="F203" s="168">
        <v>2706653</v>
      </c>
    </row>
    <row r="204" spans="1:6" ht="25.5">
      <c r="A204" s="156">
        <v>197</v>
      </c>
      <c r="B204" s="165" t="s">
        <v>229</v>
      </c>
      <c r="C204" s="165" t="s">
        <v>21</v>
      </c>
      <c r="D204" s="165" t="s">
        <v>432</v>
      </c>
      <c r="E204" s="167" t="s">
        <v>48</v>
      </c>
      <c r="F204" s="168">
        <v>791600</v>
      </c>
    </row>
    <row r="205" spans="1:6" s="70" customFormat="1" ht="12.75">
      <c r="A205" s="156">
        <v>198</v>
      </c>
      <c r="B205" s="165" t="s">
        <v>229</v>
      </c>
      <c r="C205" s="165" t="s">
        <v>21</v>
      </c>
      <c r="D205" s="165" t="s">
        <v>443</v>
      </c>
      <c r="E205" s="167" t="s">
        <v>104</v>
      </c>
      <c r="F205" s="168">
        <v>791600</v>
      </c>
    </row>
    <row r="206" spans="1:6" ht="76.5">
      <c r="A206" s="156">
        <v>199</v>
      </c>
      <c r="B206" s="165" t="s">
        <v>229</v>
      </c>
      <c r="C206" s="165" t="s">
        <v>12</v>
      </c>
      <c r="D206" s="165" t="s">
        <v>432</v>
      </c>
      <c r="E206" s="167" t="s">
        <v>562</v>
      </c>
      <c r="F206" s="168">
        <v>15000</v>
      </c>
    </row>
    <row r="207" spans="1:6" ht="12.75">
      <c r="A207" s="156">
        <v>200</v>
      </c>
      <c r="B207" s="165" t="s">
        <v>229</v>
      </c>
      <c r="C207" s="165" t="s">
        <v>12</v>
      </c>
      <c r="D207" s="165" t="s">
        <v>443</v>
      </c>
      <c r="E207" s="167" t="s">
        <v>104</v>
      </c>
      <c r="F207" s="168">
        <v>15000</v>
      </c>
    </row>
    <row r="208" spans="1:6" ht="12.75">
      <c r="A208" s="156">
        <v>201</v>
      </c>
      <c r="B208" s="165" t="s">
        <v>275</v>
      </c>
      <c r="C208" s="165" t="s">
        <v>85</v>
      </c>
      <c r="D208" s="165" t="s">
        <v>432</v>
      </c>
      <c r="E208" s="167" t="s">
        <v>274</v>
      </c>
      <c r="F208" s="168">
        <v>360000</v>
      </c>
    </row>
    <row r="209" spans="1:6" s="70" customFormat="1" ht="25.5">
      <c r="A209" s="156">
        <v>202</v>
      </c>
      <c r="B209" s="165" t="s">
        <v>275</v>
      </c>
      <c r="C209" s="165" t="s">
        <v>21</v>
      </c>
      <c r="D209" s="165" t="s">
        <v>432</v>
      </c>
      <c r="E209" s="167" t="s">
        <v>48</v>
      </c>
      <c r="F209" s="168">
        <v>360000</v>
      </c>
    </row>
    <row r="210" spans="1:6" ht="12.75">
      <c r="A210" s="156">
        <v>203</v>
      </c>
      <c r="B210" s="165" t="s">
        <v>275</v>
      </c>
      <c r="C210" s="165" t="s">
        <v>21</v>
      </c>
      <c r="D210" s="165" t="s">
        <v>443</v>
      </c>
      <c r="E210" s="167" t="s">
        <v>104</v>
      </c>
      <c r="F210" s="168">
        <v>360000</v>
      </c>
    </row>
    <row r="211" spans="1:6" s="70" customFormat="1" ht="12.75">
      <c r="A211" s="154">
        <v>204</v>
      </c>
      <c r="B211" s="169" t="s">
        <v>507</v>
      </c>
      <c r="C211" s="169" t="s">
        <v>85</v>
      </c>
      <c r="D211" s="169" t="s">
        <v>432</v>
      </c>
      <c r="E211" s="166" t="s">
        <v>276</v>
      </c>
      <c r="F211" s="170">
        <v>23417754</v>
      </c>
    </row>
    <row r="212" spans="1:6" ht="12.75">
      <c r="A212" s="156">
        <v>205</v>
      </c>
      <c r="B212" s="165" t="s">
        <v>278</v>
      </c>
      <c r="C212" s="165" t="s">
        <v>85</v>
      </c>
      <c r="D212" s="165" t="s">
        <v>432</v>
      </c>
      <c r="E212" s="167" t="s">
        <v>277</v>
      </c>
      <c r="F212" s="168">
        <v>545800</v>
      </c>
    </row>
    <row r="213" spans="1:6" s="70" customFormat="1" ht="12.75">
      <c r="A213" s="156">
        <v>206</v>
      </c>
      <c r="B213" s="165" t="s">
        <v>278</v>
      </c>
      <c r="C213" s="165" t="s">
        <v>280</v>
      </c>
      <c r="D213" s="165" t="s">
        <v>432</v>
      </c>
      <c r="E213" s="167" t="s">
        <v>279</v>
      </c>
      <c r="F213" s="168">
        <v>545800</v>
      </c>
    </row>
    <row r="214" spans="1:6" ht="12.75">
      <c r="A214" s="156">
        <v>207</v>
      </c>
      <c r="B214" s="165" t="s">
        <v>278</v>
      </c>
      <c r="C214" s="165" t="s">
        <v>280</v>
      </c>
      <c r="D214" s="165" t="s">
        <v>282</v>
      </c>
      <c r="E214" s="167" t="s">
        <v>281</v>
      </c>
      <c r="F214" s="168">
        <v>545800</v>
      </c>
    </row>
    <row r="215" spans="1:6" ht="12.75">
      <c r="A215" s="156">
        <v>208</v>
      </c>
      <c r="B215" s="165" t="s">
        <v>284</v>
      </c>
      <c r="C215" s="165" t="s">
        <v>85</v>
      </c>
      <c r="D215" s="165" t="s">
        <v>432</v>
      </c>
      <c r="E215" s="167" t="s">
        <v>283</v>
      </c>
      <c r="F215" s="168">
        <v>21801638</v>
      </c>
    </row>
    <row r="216" spans="1:6" ht="25.5">
      <c r="A216" s="156">
        <v>209</v>
      </c>
      <c r="B216" s="165" t="s">
        <v>284</v>
      </c>
      <c r="C216" s="165" t="s">
        <v>286</v>
      </c>
      <c r="D216" s="165" t="s">
        <v>432</v>
      </c>
      <c r="E216" s="167" t="s">
        <v>285</v>
      </c>
      <c r="F216" s="168">
        <v>5361000</v>
      </c>
    </row>
    <row r="217" spans="1:6" ht="12.75">
      <c r="A217" s="156">
        <v>210</v>
      </c>
      <c r="B217" s="165" t="s">
        <v>284</v>
      </c>
      <c r="C217" s="165" t="s">
        <v>286</v>
      </c>
      <c r="D217" s="165" t="s">
        <v>282</v>
      </c>
      <c r="E217" s="167" t="s">
        <v>281</v>
      </c>
      <c r="F217" s="168">
        <v>5361000</v>
      </c>
    </row>
    <row r="218" spans="1:6" ht="12.75">
      <c r="A218" s="156">
        <v>211</v>
      </c>
      <c r="B218" s="165" t="s">
        <v>284</v>
      </c>
      <c r="C218" s="165" t="s">
        <v>288</v>
      </c>
      <c r="D218" s="165" t="s">
        <v>432</v>
      </c>
      <c r="E218" s="167" t="s">
        <v>287</v>
      </c>
      <c r="F218" s="168">
        <v>116754</v>
      </c>
    </row>
    <row r="219" spans="1:6" ht="12.75">
      <c r="A219" s="156">
        <v>212</v>
      </c>
      <c r="B219" s="165" t="s">
        <v>284</v>
      </c>
      <c r="C219" s="165" t="s">
        <v>288</v>
      </c>
      <c r="D219" s="165" t="s">
        <v>282</v>
      </c>
      <c r="E219" s="167" t="s">
        <v>281</v>
      </c>
      <c r="F219" s="168">
        <v>116754</v>
      </c>
    </row>
    <row r="220" spans="1:6" ht="38.25">
      <c r="A220" s="156">
        <v>213</v>
      </c>
      <c r="B220" s="165" t="s">
        <v>284</v>
      </c>
      <c r="C220" s="165" t="s">
        <v>263</v>
      </c>
      <c r="D220" s="165" t="s">
        <v>432</v>
      </c>
      <c r="E220" s="167" t="s">
        <v>264</v>
      </c>
      <c r="F220" s="168">
        <v>7031142</v>
      </c>
    </row>
    <row r="221" spans="1:6" ht="12.75">
      <c r="A221" s="156">
        <v>214</v>
      </c>
      <c r="B221" s="165" t="s">
        <v>284</v>
      </c>
      <c r="C221" s="165" t="s">
        <v>263</v>
      </c>
      <c r="D221" s="165" t="s">
        <v>282</v>
      </c>
      <c r="E221" s="167" t="s">
        <v>281</v>
      </c>
      <c r="F221" s="168">
        <v>7031142</v>
      </c>
    </row>
    <row r="222" spans="1:6" ht="51">
      <c r="A222" s="156">
        <v>215</v>
      </c>
      <c r="B222" s="165" t="s">
        <v>284</v>
      </c>
      <c r="C222" s="165" t="s">
        <v>266</v>
      </c>
      <c r="D222" s="165" t="s">
        <v>432</v>
      </c>
      <c r="E222" s="167" t="s">
        <v>289</v>
      </c>
      <c r="F222" s="168">
        <v>8619542</v>
      </c>
    </row>
    <row r="223" spans="1:6" ht="12.75">
      <c r="A223" s="156">
        <v>216</v>
      </c>
      <c r="B223" s="165" t="s">
        <v>284</v>
      </c>
      <c r="C223" s="165" t="s">
        <v>266</v>
      </c>
      <c r="D223" s="165" t="s">
        <v>282</v>
      </c>
      <c r="E223" s="167" t="s">
        <v>281</v>
      </c>
      <c r="F223" s="168">
        <v>8619542</v>
      </c>
    </row>
    <row r="224" spans="1:6" ht="38.25">
      <c r="A224" s="156">
        <v>217</v>
      </c>
      <c r="B224" s="165" t="s">
        <v>284</v>
      </c>
      <c r="C224" s="165" t="s">
        <v>291</v>
      </c>
      <c r="D224" s="165" t="s">
        <v>432</v>
      </c>
      <c r="E224" s="167" t="s">
        <v>290</v>
      </c>
      <c r="F224" s="168">
        <v>306000</v>
      </c>
    </row>
    <row r="225" spans="1:6" ht="12.75">
      <c r="A225" s="156">
        <v>218</v>
      </c>
      <c r="B225" s="165" t="s">
        <v>284</v>
      </c>
      <c r="C225" s="165" t="s">
        <v>291</v>
      </c>
      <c r="D225" s="165" t="s">
        <v>282</v>
      </c>
      <c r="E225" s="167" t="s">
        <v>281</v>
      </c>
      <c r="F225" s="168">
        <v>306000</v>
      </c>
    </row>
    <row r="226" spans="1:6" ht="12.75">
      <c r="A226" s="156">
        <v>219</v>
      </c>
      <c r="B226" s="165" t="s">
        <v>284</v>
      </c>
      <c r="C226" s="165" t="s">
        <v>292</v>
      </c>
      <c r="D226" s="165" t="s">
        <v>432</v>
      </c>
      <c r="E226" s="167" t="s">
        <v>415</v>
      </c>
      <c r="F226" s="168">
        <v>367200</v>
      </c>
    </row>
    <row r="227" spans="1:6" ht="12.75">
      <c r="A227" s="156">
        <v>220</v>
      </c>
      <c r="B227" s="165" t="s">
        <v>284</v>
      </c>
      <c r="C227" s="165" t="s">
        <v>292</v>
      </c>
      <c r="D227" s="165" t="s">
        <v>282</v>
      </c>
      <c r="E227" s="167" t="s">
        <v>281</v>
      </c>
      <c r="F227" s="168">
        <v>367200</v>
      </c>
    </row>
    <row r="228" spans="1:6" ht="12.75">
      <c r="A228" s="156">
        <v>221</v>
      </c>
      <c r="B228" s="165" t="s">
        <v>294</v>
      </c>
      <c r="C228" s="165" t="s">
        <v>85</v>
      </c>
      <c r="D228" s="165" t="s">
        <v>432</v>
      </c>
      <c r="E228" s="167" t="s">
        <v>293</v>
      </c>
      <c r="F228" s="168">
        <v>1070316</v>
      </c>
    </row>
    <row r="229" spans="1:6" ht="25.5">
      <c r="A229" s="156">
        <v>222</v>
      </c>
      <c r="B229" s="165" t="s">
        <v>294</v>
      </c>
      <c r="C229" s="165" t="s">
        <v>296</v>
      </c>
      <c r="D229" s="165" t="s">
        <v>432</v>
      </c>
      <c r="E229" s="167" t="s">
        <v>295</v>
      </c>
      <c r="F229" s="168">
        <v>200000</v>
      </c>
    </row>
    <row r="230" spans="1:6" ht="12.75">
      <c r="A230" s="156">
        <v>223</v>
      </c>
      <c r="B230" s="165" t="s">
        <v>294</v>
      </c>
      <c r="C230" s="165" t="s">
        <v>296</v>
      </c>
      <c r="D230" s="165" t="s">
        <v>148</v>
      </c>
      <c r="E230" s="167" t="s">
        <v>147</v>
      </c>
      <c r="F230" s="168">
        <v>200000</v>
      </c>
    </row>
    <row r="231" spans="1:6" ht="38.25">
      <c r="A231" s="156">
        <v>224</v>
      </c>
      <c r="B231" s="165" t="s">
        <v>294</v>
      </c>
      <c r="C231" s="165" t="s">
        <v>263</v>
      </c>
      <c r="D231" s="165" t="s">
        <v>432</v>
      </c>
      <c r="E231" s="167" t="s">
        <v>264</v>
      </c>
      <c r="F231" s="168">
        <v>494858</v>
      </c>
    </row>
    <row r="232" spans="1:6" ht="12.75">
      <c r="A232" s="156">
        <v>225</v>
      </c>
      <c r="B232" s="165" t="s">
        <v>294</v>
      </c>
      <c r="C232" s="165" t="s">
        <v>263</v>
      </c>
      <c r="D232" s="165" t="s">
        <v>490</v>
      </c>
      <c r="E232" s="167" t="s">
        <v>51</v>
      </c>
      <c r="F232" s="168">
        <v>494858</v>
      </c>
    </row>
    <row r="233" spans="1:6" ht="51">
      <c r="A233" s="156">
        <v>226</v>
      </c>
      <c r="B233" s="165" t="s">
        <v>294</v>
      </c>
      <c r="C233" s="165" t="s">
        <v>266</v>
      </c>
      <c r="D233" s="165" t="s">
        <v>432</v>
      </c>
      <c r="E233" s="167" t="s">
        <v>289</v>
      </c>
      <c r="F233" s="168">
        <v>375458</v>
      </c>
    </row>
    <row r="234" spans="1:6" ht="12.75">
      <c r="A234" s="156">
        <v>227</v>
      </c>
      <c r="B234" s="165" t="s">
        <v>294</v>
      </c>
      <c r="C234" s="165" t="s">
        <v>266</v>
      </c>
      <c r="D234" s="165" t="s">
        <v>490</v>
      </c>
      <c r="E234" s="167" t="s">
        <v>51</v>
      </c>
      <c r="F234" s="168">
        <v>375458</v>
      </c>
    </row>
    <row r="235" spans="1:6" s="70" customFormat="1" ht="12.75">
      <c r="A235" s="154">
        <v>228</v>
      </c>
      <c r="B235" s="169" t="s">
        <v>298</v>
      </c>
      <c r="C235" s="169" t="s">
        <v>85</v>
      </c>
      <c r="D235" s="169" t="s">
        <v>432</v>
      </c>
      <c r="E235" s="166" t="s">
        <v>297</v>
      </c>
      <c r="F235" s="170">
        <v>5109065</v>
      </c>
    </row>
    <row r="236" spans="1:6" ht="12.75">
      <c r="A236" s="156">
        <v>229</v>
      </c>
      <c r="B236" s="165" t="s">
        <v>300</v>
      </c>
      <c r="C236" s="165" t="s">
        <v>85</v>
      </c>
      <c r="D236" s="165" t="s">
        <v>432</v>
      </c>
      <c r="E236" s="167" t="s">
        <v>299</v>
      </c>
      <c r="F236" s="168">
        <v>5109065</v>
      </c>
    </row>
    <row r="237" spans="1:6" ht="12.75">
      <c r="A237" s="156">
        <v>230</v>
      </c>
      <c r="B237" s="165" t="s">
        <v>300</v>
      </c>
      <c r="C237" s="165" t="s">
        <v>177</v>
      </c>
      <c r="D237" s="165" t="s">
        <v>432</v>
      </c>
      <c r="E237" s="167" t="s">
        <v>528</v>
      </c>
      <c r="F237" s="168">
        <v>2179065</v>
      </c>
    </row>
    <row r="238" spans="1:6" ht="12.75">
      <c r="A238" s="156">
        <v>231</v>
      </c>
      <c r="B238" s="165" t="s">
        <v>300</v>
      </c>
      <c r="C238" s="165" t="s">
        <v>177</v>
      </c>
      <c r="D238" s="165" t="s">
        <v>490</v>
      </c>
      <c r="E238" s="167" t="s">
        <v>51</v>
      </c>
      <c r="F238" s="168">
        <v>2179065</v>
      </c>
    </row>
    <row r="239" spans="1:6" ht="38.25">
      <c r="A239" s="156">
        <v>232</v>
      </c>
      <c r="B239" s="165" t="s">
        <v>300</v>
      </c>
      <c r="C239" s="165" t="s">
        <v>9</v>
      </c>
      <c r="D239" s="165" t="s">
        <v>432</v>
      </c>
      <c r="E239" s="167" t="s">
        <v>44</v>
      </c>
      <c r="F239" s="168">
        <v>2930000</v>
      </c>
    </row>
    <row r="240" spans="1:6" ht="12.75">
      <c r="A240" s="156">
        <v>233</v>
      </c>
      <c r="B240" s="165" t="s">
        <v>300</v>
      </c>
      <c r="C240" s="165" t="s">
        <v>9</v>
      </c>
      <c r="D240" s="165" t="s">
        <v>1</v>
      </c>
      <c r="E240" s="167" t="s">
        <v>36</v>
      </c>
      <c r="F240" s="168">
        <v>2700000</v>
      </c>
    </row>
    <row r="241" spans="1:6" ht="12.75">
      <c r="A241" s="156">
        <v>234</v>
      </c>
      <c r="B241" s="165" t="s">
        <v>300</v>
      </c>
      <c r="C241" s="165" t="s">
        <v>9</v>
      </c>
      <c r="D241" s="165" t="s">
        <v>443</v>
      </c>
      <c r="E241" s="167" t="s">
        <v>104</v>
      </c>
      <c r="F241" s="168">
        <v>230000</v>
      </c>
    </row>
    <row r="242" spans="1:6" s="70" customFormat="1" ht="12.75">
      <c r="A242" s="154">
        <v>235</v>
      </c>
      <c r="B242" s="169" t="s">
        <v>302</v>
      </c>
      <c r="C242" s="169" t="s">
        <v>85</v>
      </c>
      <c r="D242" s="169" t="s">
        <v>432</v>
      </c>
      <c r="E242" s="166" t="s">
        <v>301</v>
      </c>
      <c r="F242" s="170">
        <v>725000</v>
      </c>
    </row>
    <row r="243" spans="1:6" ht="12.75">
      <c r="A243" s="156">
        <v>236</v>
      </c>
      <c r="B243" s="165" t="s">
        <v>304</v>
      </c>
      <c r="C243" s="165" t="s">
        <v>85</v>
      </c>
      <c r="D243" s="165" t="s">
        <v>432</v>
      </c>
      <c r="E243" s="167" t="s">
        <v>303</v>
      </c>
      <c r="F243" s="168">
        <v>725000</v>
      </c>
    </row>
    <row r="244" spans="1:6" ht="25.5">
      <c r="A244" s="156">
        <v>237</v>
      </c>
      <c r="B244" s="165" t="s">
        <v>304</v>
      </c>
      <c r="C244" s="165" t="s">
        <v>306</v>
      </c>
      <c r="D244" s="165" t="s">
        <v>432</v>
      </c>
      <c r="E244" s="167" t="s">
        <v>305</v>
      </c>
      <c r="F244" s="168">
        <v>725000</v>
      </c>
    </row>
    <row r="245" spans="1:6" ht="12.75">
      <c r="A245" s="156">
        <v>238</v>
      </c>
      <c r="B245" s="165" t="s">
        <v>304</v>
      </c>
      <c r="C245" s="165" t="s">
        <v>306</v>
      </c>
      <c r="D245" s="165" t="s">
        <v>490</v>
      </c>
      <c r="E245" s="167" t="s">
        <v>51</v>
      </c>
      <c r="F245" s="168">
        <v>725000</v>
      </c>
    </row>
    <row r="246" spans="1:6" s="70" customFormat="1" ht="12.75">
      <c r="A246" s="154">
        <v>239</v>
      </c>
      <c r="B246" s="169" t="s">
        <v>308</v>
      </c>
      <c r="C246" s="169" t="s">
        <v>85</v>
      </c>
      <c r="D246" s="169" t="s">
        <v>432</v>
      </c>
      <c r="E246" s="166" t="s">
        <v>307</v>
      </c>
      <c r="F246" s="170">
        <v>330000</v>
      </c>
    </row>
    <row r="247" spans="1:6" ht="25.5">
      <c r="A247" s="156">
        <v>240</v>
      </c>
      <c r="B247" s="165" t="s">
        <v>310</v>
      </c>
      <c r="C247" s="165" t="s">
        <v>85</v>
      </c>
      <c r="D247" s="165" t="s">
        <v>432</v>
      </c>
      <c r="E247" s="167" t="s">
        <v>309</v>
      </c>
      <c r="F247" s="168">
        <v>330000</v>
      </c>
    </row>
    <row r="248" spans="1:6" ht="12.75">
      <c r="A248" s="156">
        <v>241</v>
      </c>
      <c r="B248" s="165" t="s">
        <v>310</v>
      </c>
      <c r="C248" s="165" t="s">
        <v>312</v>
      </c>
      <c r="D248" s="165" t="s">
        <v>432</v>
      </c>
      <c r="E248" s="167" t="s">
        <v>311</v>
      </c>
      <c r="F248" s="168">
        <v>330000</v>
      </c>
    </row>
    <row r="249" spans="1:6" ht="12.75">
      <c r="A249" s="156">
        <v>242</v>
      </c>
      <c r="B249" s="165" t="s">
        <v>310</v>
      </c>
      <c r="C249" s="165" t="s">
        <v>312</v>
      </c>
      <c r="D249" s="165" t="s">
        <v>110</v>
      </c>
      <c r="E249" s="167" t="s">
        <v>109</v>
      </c>
      <c r="F249" s="168">
        <v>330000</v>
      </c>
    </row>
    <row r="250" spans="1:6" s="70" customFormat="1" ht="12.75">
      <c r="A250" s="154">
        <v>243</v>
      </c>
      <c r="B250" s="93"/>
      <c r="C250" s="93"/>
      <c r="D250" s="93"/>
      <c r="E250" s="157" t="s">
        <v>313</v>
      </c>
      <c r="F250" s="155">
        <f>212005700+200000-1000000+900000+660000+71394</f>
        <v>212837094</v>
      </c>
    </row>
  </sheetData>
  <sheetProtection/>
  <mergeCells count="6">
    <mergeCell ref="A6:F6"/>
    <mergeCell ref="A5:F5"/>
    <mergeCell ref="E1:F1"/>
    <mergeCell ref="E2:F2"/>
    <mergeCell ref="E3:F3"/>
    <mergeCell ref="A4:F4"/>
  </mergeCells>
  <printOptions/>
  <pageMargins left="0.7874015748031497" right="0.3937007874015748" top="0.3937007874015748" bottom="0.3937007874015748" header="0.5118110236220472" footer="0.5118110236220472"/>
  <pageSetup fitToHeight="0" fitToWidth="1"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6"/>
  <sheetViews>
    <sheetView tabSelected="1" zoomScalePageLayoutView="0" workbookViewId="0" topLeftCell="A136">
      <selection activeCell="G154" sqref="G154"/>
    </sheetView>
  </sheetViews>
  <sheetFormatPr defaultColWidth="9.140625" defaultRowHeight="12.75"/>
  <cols>
    <col min="1" max="1" width="4.8515625" style="100" customWidth="1"/>
    <col min="2" max="2" width="6.140625" style="100" customWidth="1"/>
    <col min="3" max="3" width="7.28125" style="100" customWidth="1"/>
    <col min="4" max="4" width="8.57421875" style="100" customWidth="1"/>
    <col min="5" max="5" width="7.7109375" style="100" customWidth="1"/>
    <col min="6" max="6" width="43.8515625" style="63" customWidth="1"/>
    <col min="7" max="7" width="11.7109375" style="63" customWidth="1"/>
    <col min="8" max="16384" width="9.140625" style="100" customWidth="1"/>
  </cols>
  <sheetData>
    <row r="1" spans="6:7" ht="12.75">
      <c r="F1" s="217" t="s">
        <v>723</v>
      </c>
      <c r="G1" s="218"/>
    </row>
    <row r="2" spans="5:7" ht="12.75">
      <c r="E2" s="217" t="s">
        <v>413</v>
      </c>
      <c r="F2" s="217"/>
      <c r="G2" s="217"/>
    </row>
    <row r="3" spans="6:7" ht="12.75">
      <c r="F3" s="213" t="s">
        <v>652</v>
      </c>
      <c r="G3" s="219"/>
    </row>
    <row r="5" spans="1:7" ht="18.75">
      <c r="A5" s="216" t="s">
        <v>663</v>
      </c>
      <c r="B5" s="216"/>
      <c r="C5" s="216"/>
      <c r="D5" s="216"/>
      <c r="E5" s="216"/>
      <c r="F5" s="216"/>
      <c r="G5" s="216"/>
    </row>
    <row r="6" spans="1:7" ht="18.75">
      <c r="A6" s="215" t="s">
        <v>662</v>
      </c>
      <c r="B6" s="215"/>
      <c r="C6" s="215"/>
      <c r="D6" s="215"/>
      <c r="E6" s="215"/>
      <c r="F6" s="215"/>
      <c r="G6" s="215"/>
    </row>
    <row r="7" spans="1:7" ht="12.75">
      <c r="A7" s="211"/>
      <c r="B7" s="211"/>
      <c r="C7" s="211"/>
      <c r="D7" s="211"/>
      <c r="E7" s="211"/>
      <c r="F7" s="211"/>
      <c r="G7" s="211"/>
    </row>
    <row r="8" spans="1:7" s="70" customFormat="1" ht="63.75">
      <c r="A8" s="150" t="s">
        <v>401</v>
      </c>
      <c r="B8" s="150" t="s">
        <v>402</v>
      </c>
      <c r="C8" s="150" t="s">
        <v>403</v>
      </c>
      <c r="D8" s="151" t="s">
        <v>404</v>
      </c>
      <c r="E8" s="151" t="s">
        <v>405</v>
      </c>
      <c r="F8" s="152" t="s">
        <v>406</v>
      </c>
      <c r="G8" s="153" t="s">
        <v>412</v>
      </c>
    </row>
    <row r="9" spans="1:7" s="70" customFormat="1" ht="12.75">
      <c r="A9" s="154">
        <v>1</v>
      </c>
      <c r="B9" s="163" t="s">
        <v>471</v>
      </c>
      <c r="C9" s="163" t="s">
        <v>434</v>
      </c>
      <c r="D9" s="163" t="s">
        <v>85</v>
      </c>
      <c r="E9" s="163" t="s">
        <v>432</v>
      </c>
      <c r="F9" s="160" t="s">
        <v>724</v>
      </c>
      <c r="G9" s="164">
        <v>30801240</v>
      </c>
    </row>
    <row r="10" spans="1:7" ht="12.75">
      <c r="A10" s="156">
        <v>2</v>
      </c>
      <c r="B10" s="159" t="s">
        <v>471</v>
      </c>
      <c r="C10" s="159" t="s">
        <v>84</v>
      </c>
      <c r="D10" s="159" t="s">
        <v>85</v>
      </c>
      <c r="E10" s="159" t="s">
        <v>432</v>
      </c>
      <c r="F10" s="161" t="s">
        <v>315</v>
      </c>
      <c r="G10" s="162">
        <v>19946040</v>
      </c>
    </row>
    <row r="11" spans="1:7" ht="38.25">
      <c r="A11" s="156">
        <v>3</v>
      </c>
      <c r="B11" s="159" t="s">
        <v>471</v>
      </c>
      <c r="C11" s="159" t="s">
        <v>87</v>
      </c>
      <c r="D11" s="159" t="s">
        <v>85</v>
      </c>
      <c r="E11" s="159" t="s">
        <v>432</v>
      </c>
      <c r="F11" s="161" t="s">
        <v>316</v>
      </c>
      <c r="G11" s="162">
        <v>1184030</v>
      </c>
    </row>
    <row r="12" spans="1:7" ht="12.75">
      <c r="A12" s="156">
        <v>4</v>
      </c>
      <c r="B12" s="159" t="s">
        <v>471</v>
      </c>
      <c r="C12" s="159" t="s">
        <v>87</v>
      </c>
      <c r="D12" s="159" t="s">
        <v>89</v>
      </c>
      <c r="E12" s="159" t="s">
        <v>432</v>
      </c>
      <c r="F12" s="161" t="s">
        <v>317</v>
      </c>
      <c r="G12" s="162">
        <v>1184030</v>
      </c>
    </row>
    <row r="13" spans="1:7" ht="25.5">
      <c r="A13" s="156">
        <v>5</v>
      </c>
      <c r="B13" s="159" t="s">
        <v>471</v>
      </c>
      <c r="C13" s="159" t="s">
        <v>87</v>
      </c>
      <c r="D13" s="159" t="s">
        <v>89</v>
      </c>
      <c r="E13" s="159" t="s">
        <v>91</v>
      </c>
      <c r="F13" s="161" t="s">
        <v>318</v>
      </c>
      <c r="G13" s="162">
        <v>1184030</v>
      </c>
    </row>
    <row r="14" spans="1:7" ht="51">
      <c r="A14" s="156">
        <v>6</v>
      </c>
      <c r="B14" s="159" t="s">
        <v>471</v>
      </c>
      <c r="C14" s="159" t="s">
        <v>97</v>
      </c>
      <c r="D14" s="159" t="s">
        <v>85</v>
      </c>
      <c r="E14" s="159" t="s">
        <v>432</v>
      </c>
      <c r="F14" s="161" t="s">
        <v>319</v>
      </c>
      <c r="G14" s="162">
        <v>10984260</v>
      </c>
    </row>
    <row r="15" spans="1:7" ht="12.75">
      <c r="A15" s="156">
        <v>7</v>
      </c>
      <c r="B15" s="159" t="s">
        <v>471</v>
      </c>
      <c r="C15" s="159" t="s">
        <v>97</v>
      </c>
      <c r="D15" s="159" t="s">
        <v>95</v>
      </c>
      <c r="E15" s="159" t="s">
        <v>432</v>
      </c>
      <c r="F15" s="161" t="s">
        <v>320</v>
      </c>
      <c r="G15" s="162">
        <v>10984260</v>
      </c>
    </row>
    <row r="16" spans="1:7" ht="25.5">
      <c r="A16" s="156">
        <v>8</v>
      </c>
      <c r="B16" s="159" t="s">
        <v>471</v>
      </c>
      <c r="C16" s="159" t="s">
        <v>97</v>
      </c>
      <c r="D16" s="159" t="s">
        <v>95</v>
      </c>
      <c r="E16" s="159" t="s">
        <v>91</v>
      </c>
      <c r="F16" s="161" t="s">
        <v>318</v>
      </c>
      <c r="G16" s="162">
        <v>10984260</v>
      </c>
    </row>
    <row r="17" spans="1:7" ht="12.75">
      <c r="A17" s="156">
        <v>9</v>
      </c>
      <c r="B17" s="159" t="s">
        <v>471</v>
      </c>
      <c r="C17" s="159" t="s">
        <v>725</v>
      </c>
      <c r="D17" s="159" t="s">
        <v>85</v>
      </c>
      <c r="E17" s="159" t="s">
        <v>432</v>
      </c>
      <c r="F17" s="161" t="s">
        <v>726</v>
      </c>
      <c r="G17" s="162">
        <v>4000</v>
      </c>
    </row>
    <row r="18" spans="1:7" ht="38.25">
      <c r="A18" s="156">
        <v>10</v>
      </c>
      <c r="B18" s="159" t="s">
        <v>471</v>
      </c>
      <c r="C18" s="159" t="s">
        <v>725</v>
      </c>
      <c r="D18" s="159" t="s">
        <v>114</v>
      </c>
      <c r="E18" s="159" t="s">
        <v>432</v>
      </c>
      <c r="F18" s="161" t="s">
        <v>245</v>
      </c>
      <c r="G18" s="162">
        <v>4000</v>
      </c>
    </row>
    <row r="19" spans="1:7" ht="12.75">
      <c r="A19" s="156">
        <v>11</v>
      </c>
      <c r="B19" s="159" t="s">
        <v>471</v>
      </c>
      <c r="C19" s="159" t="s">
        <v>725</v>
      </c>
      <c r="D19" s="159" t="s">
        <v>114</v>
      </c>
      <c r="E19" s="159" t="s">
        <v>110</v>
      </c>
      <c r="F19" s="161" t="s">
        <v>323</v>
      </c>
      <c r="G19" s="162">
        <v>4000</v>
      </c>
    </row>
    <row r="20" spans="1:7" ht="12.75">
      <c r="A20" s="156">
        <v>12</v>
      </c>
      <c r="B20" s="159" t="s">
        <v>471</v>
      </c>
      <c r="C20" s="159" t="s">
        <v>106</v>
      </c>
      <c r="D20" s="159" t="s">
        <v>85</v>
      </c>
      <c r="E20" s="159" t="s">
        <v>432</v>
      </c>
      <c r="F20" s="161" t="s">
        <v>321</v>
      </c>
      <c r="G20" s="162">
        <v>250000</v>
      </c>
    </row>
    <row r="21" spans="1:7" ht="12.75">
      <c r="A21" s="156">
        <v>13</v>
      </c>
      <c r="B21" s="159" t="s">
        <v>471</v>
      </c>
      <c r="C21" s="159" t="s">
        <v>106</v>
      </c>
      <c r="D21" s="159" t="s">
        <v>108</v>
      </c>
      <c r="E21" s="159" t="s">
        <v>432</v>
      </c>
      <c r="F21" s="161" t="s">
        <v>322</v>
      </c>
      <c r="G21" s="162">
        <v>250000</v>
      </c>
    </row>
    <row r="22" spans="1:7" ht="12.75">
      <c r="A22" s="156">
        <v>14</v>
      </c>
      <c r="B22" s="159" t="s">
        <v>471</v>
      </c>
      <c r="C22" s="159" t="s">
        <v>106</v>
      </c>
      <c r="D22" s="159" t="s">
        <v>108</v>
      </c>
      <c r="E22" s="159" t="s">
        <v>110</v>
      </c>
      <c r="F22" s="161" t="s">
        <v>323</v>
      </c>
      <c r="G22" s="162">
        <v>250000</v>
      </c>
    </row>
    <row r="23" spans="1:7" ht="12.75">
      <c r="A23" s="156">
        <v>15</v>
      </c>
      <c r="B23" s="159" t="s">
        <v>471</v>
      </c>
      <c r="C23" s="159" t="s">
        <v>112</v>
      </c>
      <c r="D23" s="159" t="s">
        <v>85</v>
      </c>
      <c r="E23" s="159" t="s">
        <v>432</v>
      </c>
      <c r="F23" s="161" t="s">
        <v>324</v>
      </c>
      <c r="G23" s="162">
        <v>7523750</v>
      </c>
    </row>
    <row r="24" spans="1:7" ht="38.25">
      <c r="A24" s="156">
        <v>16</v>
      </c>
      <c r="B24" s="159" t="s">
        <v>471</v>
      </c>
      <c r="C24" s="159" t="s">
        <v>112</v>
      </c>
      <c r="D24" s="159" t="s">
        <v>116</v>
      </c>
      <c r="E24" s="159" t="s">
        <v>432</v>
      </c>
      <c r="F24" s="161" t="s">
        <v>325</v>
      </c>
      <c r="G24" s="162">
        <v>40000</v>
      </c>
    </row>
    <row r="25" spans="1:7" ht="12.75">
      <c r="A25" s="156">
        <v>17</v>
      </c>
      <c r="B25" s="159" t="s">
        <v>471</v>
      </c>
      <c r="C25" s="159" t="s">
        <v>112</v>
      </c>
      <c r="D25" s="159" t="s">
        <v>116</v>
      </c>
      <c r="E25" s="159" t="s">
        <v>110</v>
      </c>
      <c r="F25" s="161" t="s">
        <v>323</v>
      </c>
      <c r="G25" s="162">
        <v>40000</v>
      </c>
    </row>
    <row r="26" spans="1:7" ht="20.25" customHeight="1">
      <c r="A26" s="156">
        <v>18</v>
      </c>
      <c r="B26" s="159" t="s">
        <v>471</v>
      </c>
      <c r="C26" s="159" t="s">
        <v>112</v>
      </c>
      <c r="D26" s="159" t="s">
        <v>118</v>
      </c>
      <c r="E26" s="159" t="s">
        <v>432</v>
      </c>
      <c r="F26" s="161" t="s">
        <v>326</v>
      </c>
      <c r="G26" s="162">
        <v>7300650</v>
      </c>
    </row>
    <row r="27" spans="1:7" ht="25.5">
      <c r="A27" s="156">
        <v>19</v>
      </c>
      <c r="B27" s="159" t="s">
        <v>471</v>
      </c>
      <c r="C27" s="159" t="s">
        <v>112</v>
      </c>
      <c r="D27" s="159" t="s">
        <v>118</v>
      </c>
      <c r="E27" s="159" t="s">
        <v>490</v>
      </c>
      <c r="F27" s="161" t="s">
        <v>525</v>
      </c>
      <c r="G27" s="162">
        <v>7300650</v>
      </c>
    </row>
    <row r="28" spans="1:7" ht="63.75">
      <c r="A28" s="156">
        <v>20</v>
      </c>
      <c r="B28" s="159" t="s">
        <v>471</v>
      </c>
      <c r="C28" s="159" t="s">
        <v>112</v>
      </c>
      <c r="D28" s="159" t="s">
        <v>262</v>
      </c>
      <c r="E28" s="159" t="s">
        <v>432</v>
      </c>
      <c r="F28" s="161" t="s">
        <v>327</v>
      </c>
      <c r="G28" s="162">
        <v>36000</v>
      </c>
    </row>
    <row r="29" spans="1:7" ht="12.75">
      <c r="A29" s="156">
        <v>21</v>
      </c>
      <c r="B29" s="159" t="s">
        <v>471</v>
      </c>
      <c r="C29" s="159" t="s">
        <v>112</v>
      </c>
      <c r="D29" s="159" t="s">
        <v>262</v>
      </c>
      <c r="E29" s="159" t="s">
        <v>443</v>
      </c>
      <c r="F29" s="161" t="s">
        <v>328</v>
      </c>
      <c r="G29" s="162">
        <v>36000</v>
      </c>
    </row>
    <row r="30" spans="1:7" ht="66.75" customHeight="1">
      <c r="A30" s="156">
        <v>22</v>
      </c>
      <c r="B30" s="159" t="s">
        <v>471</v>
      </c>
      <c r="C30" s="159" t="s">
        <v>112</v>
      </c>
      <c r="D30" s="159" t="s">
        <v>267</v>
      </c>
      <c r="E30" s="159" t="s">
        <v>432</v>
      </c>
      <c r="F30" s="161" t="s">
        <v>270</v>
      </c>
      <c r="G30" s="162">
        <v>100</v>
      </c>
    </row>
    <row r="31" spans="1:7" ht="12.75">
      <c r="A31" s="156">
        <v>23</v>
      </c>
      <c r="B31" s="159" t="s">
        <v>471</v>
      </c>
      <c r="C31" s="159" t="s">
        <v>112</v>
      </c>
      <c r="D31" s="159" t="s">
        <v>267</v>
      </c>
      <c r="E31" s="159" t="s">
        <v>110</v>
      </c>
      <c r="F31" s="161" t="s">
        <v>323</v>
      </c>
      <c r="G31" s="162">
        <v>100</v>
      </c>
    </row>
    <row r="32" spans="1:7" ht="38.25">
      <c r="A32" s="156">
        <v>24</v>
      </c>
      <c r="B32" s="159" t="s">
        <v>471</v>
      </c>
      <c r="C32" s="159" t="s">
        <v>112</v>
      </c>
      <c r="D32" s="159" t="s">
        <v>268</v>
      </c>
      <c r="E32" s="159" t="s">
        <v>432</v>
      </c>
      <c r="F32" s="161" t="s">
        <v>727</v>
      </c>
      <c r="G32" s="162">
        <v>79000</v>
      </c>
    </row>
    <row r="33" spans="1:7" ht="12.75">
      <c r="A33" s="156">
        <v>25</v>
      </c>
      <c r="B33" s="159" t="s">
        <v>471</v>
      </c>
      <c r="C33" s="159" t="s">
        <v>112</v>
      </c>
      <c r="D33" s="159" t="s">
        <v>268</v>
      </c>
      <c r="E33" s="159" t="s">
        <v>110</v>
      </c>
      <c r="F33" s="161" t="s">
        <v>323</v>
      </c>
      <c r="G33" s="162">
        <v>79000</v>
      </c>
    </row>
    <row r="34" spans="1:7" ht="63.75">
      <c r="A34" s="156">
        <v>26</v>
      </c>
      <c r="B34" s="159" t="s">
        <v>471</v>
      </c>
      <c r="C34" s="159" t="s">
        <v>112</v>
      </c>
      <c r="D34" s="159" t="s">
        <v>121</v>
      </c>
      <c r="E34" s="159" t="s">
        <v>432</v>
      </c>
      <c r="F34" s="161" t="s">
        <v>329</v>
      </c>
      <c r="G34" s="162">
        <v>23000</v>
      </c>
    </row>
    <row r="35" spans="1:7" ht="12.75">
      <c r="A35" s="156">
        <v>27</v>
      </c>
      <c r="B35" s="159" t="s">
        <v>471</v>
      </c>
      <c r="C35" s="159" t="s">
        <v>112</v>
      </c>
      <c r="D35" s="159" t="s">
        <v>121</v>
      </c>
      <c r="E35" s="159" t="s">
        <v>443</v>
      </c>
      <c r="F35" s="161" t="s">
        <v>328</v>
      </c>
      <c r="G35" s="162">
        <v>23000</v>
      </c>
    </row>
    <row r="36" spans="1:7" ht="38.25">
      <c r="A36" s="156">
        <v>28</v>
      </c>
      <c r="B36" s="159" t="s">
        <v>471</v>
      </c>
      <c r="C36" s="159" t="s">
        <v>112</v>
      </c>
      <c r="D36" s="159" t="s">
        <v>103</v>
      </c>
      <c r="E36" s="159" t="s">
        <v>432</v>
      </c>
      <c r="F36" s="161" t="s">
        <v>330</v>
      </c>
      <c r="G36" s="162">
        <v>45000</v>
      </c>
    </row>
    <row r="37" spans="1:7" ht="12.75">
      <c r="A37" s="156">
        <v>29</v>
      </c>
      <c r="B37" s="159" t="s">
        <v>471</v>
      </c>
      <c r="C37" s="159" t="s">
        <v>112</v>
      </c>
      <c r="D37" s="159" t="s">
        <v>103</v>
      </c>
      <c r="E37" s="159" t="s">
        <v>443</v>
      </c>
      <c r="F37" s="161" t="s">
        <v>328</v>
      </c>
      <c r="G37" s="162">
        <v>45000</v>
      </c>
    </row>
    <row r="38" spans="1:7" ht="12.75">
      <c r="A38" s="156">
        <v>30</v>
      </c>
      <c r="B38" s="159" t="s">
        <v>471</v>
      </c>
      <c r="C38" s="159" t="s">
        <v>123</v>
      </c>
      <c r="D38" s="159" t="s">
        <v>85</v>
      </c>
      <c r="E38" s="159" t="s">
        <v>432</v>
      </c>
      <c r="F38" s="161" t="s">
        <v>331</v>
      </c>
      <c r="G38" s="162">
        <v>542300</v>
      </c>
    </row>
    <row r="39" spans="1:7" ht="12.75">
      <c r="A39" s="156">
        <v>31</v>
      </c>
      <c r="B39" s="159" t="s">
        <v>471</v>
      </c>
      <c r="C39" s="159" t="s">
        <v>125</v>
      </c>
      <c r="D39" s="159" t="s">
        <v>85</v>
      </c>
      <c r="E39" s="159" t="s">
        <v>432</v>
      </c>
      <c r="F39" s="161" t="s">
        <v>332</v>
      </c>
      <c r="G39" s="162">
        <v>542300</v>
      </c>
    </row>
    <row r="40" spans="1:7" ht="38.25">
      <c r="A40" s="156">
        <v>32</v>
      </c>
      <c r="B40" s="159" t="s">
        <v>471</v>
      </c>
      <c r="C40" s="159" t="s">
        <v>125</v>
      </c>
      <c r="D40" s="159" t="s">
        <v>127</v>
      </c>
      <c r="E40" s="159" t="s">
        <v>432</v>
      </c>
      <c r="F40" s="161" t="s">
        <v>333</v>
      </c>
      <c r="G40" s="162">
        <v>542300</v>
      </c>
    </row>
    <row r="41" spans="1:7" ht="25.5">
      <c r="A41" s="156">
        <v>33</v>
      </c>
      <c r="B41" s="159" t="s">
        <v>471</v>
      </c>
      <c r="C41" s="159" t="s">
        <v>125</v>
      </c>
      <c r="D41" s="159" t="s">
        <v>127</v>
      </c>
      <c r="E41" s="159" t="s">
        <v>91</v>
      </c>
      <c r="F41" s="161" t="s">
        <v>318</v>
      </c>
      <c r="G41" s="162">
        <v>542300</v>
      </c>
    </row>
    <row r="42" spans="1:7" ht="25.5">
      <c r="A42" s="156">
        <v>34</v>
      </c>
      <c r="B42" s="159" t="s">
        <v>471</v>
      </c>
      <c r="C42" s="159" t="s">
        <v>129</v>
      </c>
      <c r="D42" s="159" t="s">
        <v>85</v>
      </c>
      <c r="E42" s="159" t="s">
        <v>432</v>
      </c>
      <c r="F42" s="161" t="s">
        <v>334</v>
      </c>
      <c r="G42" s="162">
        <v>2332000</v>
      </c>
    </row>
    <row r="43" spans="1:7" ht="38.25">
      <c r="A43" s="156">
        <v>35</v>
      </c>
      <c r="B43" s="159" t="s">
        <v>471</v>
      </c>
      <c r="C43" s="159" t="s">
        <v>131</v>
      </c>
      <c r="D43" s="159" t="s">
        <v>85</v>
      </c>
      <c r="E43" s="159" t="s">
        <v>432</v>
      </c>
      <c r="F43" s="161" t="s">
        <v>335</v>
      </c>
      <c r="G43" s="162">
        <v>1893000</v>
      </c>
    </row>
    <row r="44" spans="1:7" ht="38.25">
      <c r="A44" s="156">
        <v>36</v>
      </c>
      <c r="B44" s="159" t="s">
        <v>471</v>
      </c>
      <c r="C44" s="159" t="s">
        <v>131</v>
      </c>
      <c r="D44" s="159" t="s">
        <v>133</v>
      </c>
      <c r="E44" s="159" t="s">
        <v>432</v>
      </c>
      <c r="F44" s="161" t="s">
        <v>336</v>
      </c>
      <c r="G44" s="162">
        <v>1893000</v>
      </c>
    </row>
    <row r="45" spans="1:7" ht="25.5">
      <c r="A45" s="156">
        <v>37</v>
      </c>
      <c r="B45" s="159" t="s">
        <v>471</v>
      </c>
      <c r="C45" s="159" t="s">
        <v>131</v>
      </c>
      <c r="D45" s="159" t="s">
        <v>133</v>
      </c>
      <c r="E45" s="159" t="s">
        <v>490</v>
      </c>
      <c r="F45" s="161" t="s">
        <v>525</v>
      </c>
      <c r="G45" s="162">
        <v>1708000</v>
      </c>
    </row>
    <row r="46" spans="1:7" ht="12.75">
      <c r="A46" s="156">
        <v>38</v>
      </c>
      <c r="B46" s="159" t="s">
        <v>471</v>
      </c>
      <c r="C46" s="159" t="s">
        <v>131</v>
      </c>
      <c r="D46" s="159" t="s">
        <v>133</v>
      </c>
      <c r="E46" s="159" t="s">
        <v>443</v>
      </c>
      <c r="F46" s="161" t="s">
        <v>328</v>
      </c>
      <c r="G46" s="162">
        <v>185000</v>
      </c>
    </row>
    <row r="47" spans="1:7" ht="12.75">
      <c r="A47" s="156">
        <v>39</v>
      </c>
      <c r="B47" s="159" t="s">
        <v>471</v>
      </c>
      <c r="C47" s="159" t="s">
        <v>135</v>
      </c>
      <c r="D47" s="159" t="s">
        <v>85</v>
      </c>
      <c r="E47" s="159" t="s">
        <v>432</v>
      </c>
      <c r="F47" s="161" t="s">
        <v>337</v>
      </c>
      <c r="G47" s="162">
        <v>343000</v>
      </c>
    </row>
    <row r="48" spans="1:7" ht="51">
      <c r="A48" s="156">
        <v>40</v>
      </c>
      <c r="B48" s="159" t="s">
        <v>471</v>
      </c>
      <c r="C48" s="159" t="s">
        <v>135</v>
      </c>
      <c r="D48" s="159" t="s">
        <v>136</v>
      </c>
      <c r="E48" s="159" t="s">
        <v>432</v>
      </c>
      <c r="F48" s="161" t="s">
        <v>728</v>
      </c>
      <c r="G48" s="162">
        <v>343000</v>
      </c>
    </row>
    <row r="49" spans="1:7" ht="12.75">
      <c r="A49" s="156">
        <v>41</v>
      </c>
      <c r="B49" s="159" t="s">
        <v>471</v>
      </c>
      <c r="C49" s="159" t="s">
        <v>135</v>
      </c>
      <c r="D49" s="159" t="s">
        <v>136</v>
      </c>
      <c r="E49" s="159" t="s">
        <v>443</v>
      </c>
      <c r="F49" s="161" t="s">
        <v>328</v>
      </c>
      <c r="G49" s="162">
        <v>343000</v>
      </c>
    </row>
    <row r="50" spans="1:7" ht="25.5">
      <c r="A50" s="156">
        <v>42</v>
      </c>
      <c r="B50" s="159" t="s">
        <v>471</v>
      </c>
      <c r="C50" s="159" t="s">
        <v>138</v>
      </c>
      <c r="D50" s="159" t="s">
        <v>85</v>
      </c>
      <c r="E50" s="159" t="s">
        <v>432</v>
      </c>
      <c r="F50" s="161" t="s">
        <v>338</v>
      </c>
      <c r="G50" s="162">
        <v>96000</v>
      </c>
    </row>
    <row r="51" spans="1:7" ht="38.25">
      <c r="A51" s="156">
        <v>43</v>
      </c>
      <c r="B51" s="159" t="s">
        <v>471</v>
      </c>
      <c r="C51" s="159" t="s">
        <v>138</v>
      </c>
      <c r="D51" s="159" t="s">
        <v>140</v>
      </c>
      <c r="E51" s="159" t="s">
        <v>432</v>
      </c>
      <c r="F51" s="161" t="s">
        <v>339</v>
      </c>
      <c r="G51" s="162">
        <v>4000</v>
      </c>
    </row>
    <row r="52" spans="1:7" ht="12.75">
      <c r="A52" s="156">
        <v>44</v>
      </c>
      <c r="B52" s="159" t="s">
        <v>471</v>
      </c>
      <c r="C52" s="159" t="s">
        <v>138</v>
      </c>
      <c r="D52" s="159" t="s">
        <v>140</v>
      </c>
      <c r="E52" s="159" t="s">
        <v>443</v>
      </c>
      <c r="F52" s="161" t="s">
        <v>328</v>
      </c>
      <c r="G52" s="162">
        <v>4000</v>
      </c>
    </row>
    <row r="53" spans="1:7" ht="51">
      <c r="A53" s="156">
        <v>45</v>
      </c>
      <c r="B53" s="159" t="s">
        <v>471</v>
      </c>
      <c r="C53" s="159" t="s">
        <v>138</v>
      </c>
      <c r="D53" s="159" t="s">
        <v>52</v>
      </c>
      <c r="E53" s="159" t="s">
        <v>432</v>
      </c>
      <c r="F53" s="161" t="s">
        <v>729</v>
      </c>
      <c r="G53" s="162">
        <v>92000</v>
      </c>
    </row>
    <row r="54" spans="1:7" ht="12.75">
      <c r="A54" s="156">
        <v>46</v>
      </c>
      <c r="B54" s="159" t="s">
        <v>471</v>
      </c>
      <c r="C54" s="159" t="s">
        <v>138</v>
      </c>
      <c r="D54" s="159" t="s">
        <v>52</v>
      </c>
      <c r="E54" s="159" t="s">
        <v>443</v>
      </c>
      <c r="F54" s="161" t="s">
        <v>328</v>
      </c>
      <c r="G54" s="162">
        <v>92000</v>
      </c>
    </row>
    <row r="55" spans="1:7" ht="12.75">
      <c r="A55" s="156">
        <v>47</v>
      </c>
      <c r="B55" s="159" t="s">
        <v>471</v>
      </c>
      <c r="C55" s="159" t="s">
        <v>142</v>
      </c>
      <c r="D55" s="159" t="s">
        <v>85</v>
      </c>
      <c r="E55" s="159" t="s">
        <v>432</v>
      </c>
      <c r="F55" s="161" t="s">
        <v>340</v>
      </c>
      <c r="G55" s="162">
        <v>2610100</v>
      </c>
    </row>
    <row r="56" spans="1:7" ht="12.75">
      <c r="A56" s="156">
        <v>48</v>
      </c>
      <c r="B56" s="159" t="s">
        <v>471</v>
      </c>
      <c r="C56" s="159" t="s">
        <v>150</v>
      </c>
      <c r="D56" s="159" t="s">
        <v>85</v>
      </c>
      <c r="E56" s="159" t="s">
        <v>432</v>
      </c>
      <c r="F56" s="161" t="s">
        <v>252</v>
      </c>
      <c r="G56" s="162">
        <v>669800</v>
      </c>
    </row>
    <row r="57" spans="1:7" ht="51">
      <c r="A57" s="156">
        <v>49</v>
      </c>
      <c r="B57" s="159" t="s">
        <v>471</v>
      </c>
      <c r="C57" s="159" t="s">
        <v>150</v>
      </c>
      <c r="D57" s="159" t="s">
        <v>151</v>
      </c>
      <c r="E57" s="159" t="s">
        <v>432</v>
      </c>
      <c r="F57" s="161" t="s">
        <v>730</v>
      </c>
      <c r="G57" s="162">
        <v>202000</v>
      </c>
    </row>
    <row r="58" spans="1:7" ht="12.75">
      <c r="A58" s="156">
        <v>50</v>
      </c>
      <c r="B58" s="159" t="s">
        <v>471</v>
      </c>
      <c r="C58" s="159" t="s">
        <v>150</v>
      </c>
      <c r="D58" s="159" t="s">
        <v>151</v>
      </c>
      <c r="E58" s="159" t="s">
        <v>443</v>
      </c>
      <c r="F58" s="161" t="s">
        <v>328</v>
      </c>
      <c r="G58" s="162">
        <v>202000</v>
      </c>
    </row>
    <row r="59" spans="1:7" ht="63.75">
      <c r="A59" s="156">
        <v>51</v>
      </c>
      <c r="B59" s="159" t="s">
        <v>471</v>
      </c>
      <c r="C59" s="159" t="s">
        <v>150</v>
      </c>
      <c r="D59" s="159" t="s">
        <v>166</v>
      </c>
      <c r="E59" s="159" t="s">
        <v>432</v>
      </c>
      <c r="F59" s="161" t="s">
        <v>247</v>
      </c>
      <c r="G59" s="162">
        <v>467800</v>
      </c>
    </row>
    <row r="60" spans="1:7" ht="12.75">
      <c r="A60" s="156">
        <v>52</v>
      </c>
      <c r="B60" s="159" t="s">
        <v>471</v>
      </c>
      <c r="C60" s="159" t="s">
        <v>150</v>
      </c>
      <c r="D60" s="159" t="s">
        <v>166</v>
      </c>
      <c r="E60" s="159" t="s">
        <v>443</v>
      </c>
      <c r="F60" s="161" t="s">
        <v>328</v>
      </c>
      <c r="G60" s="162">
        <v>467800</v>
      </c>
    </row>
    <row r="61" spans="1:7" ht="12.75">
      <c r="A61" s="156">
        <v>53</v>
      </c>
      <c r="B61" s="159" t="s">
        <v>471</v>
      </c>
      <c r="C61" s="159" t="s">
        <v>154</v>
      </c>
      <c r="D61" s="159" t="s">
        <v>85</v>
      </c>
      <c r="E61" s="159" t="s">
        <v>432</v>
      </c>
      <c r="F61" s="161" t="s">
        <v>341</v>
      </c>
      <c r="G61" s="162">
        <v>261600</v>
      </c>
    </row>
    <row r="62" spans="1:7" ht="38.25">
      <c r="A62" s="156">
        <v>54</v>
      </c>
      <c r="B62" s="159" t="s">
        <v>471</v>
      </c>
      <c r="C62" s="159" t="s">
        <v>154</v>
      </c>
      <c r="D62" s="159" t="s">
        <v>156</v>
      </c>
      <c r="E62" s="159" t="s">
        <v>432</v>
      </c>
      <c r="F62" s="161" t="s">
        <v>343</v>
      </c>
      <c r="G62" s="162">
        <v>78500</v>
      </c>
    </row>
    <row r="63" spans="1:7" ht="12.75">
      <c r="A63" s="156">
        <v>55</v>
      </c>
      <c r="B63" s="159" t="s">
        <v>471</v>
      </c>
      <c r="C63" s="159" t="s">
        <v>154</v>
      </c>
      <c r="D63" s="159" t="s">
        <v>156</v>
      </c>
      <c r="E63" s="159" t="s">
        <v>443</v>
      </c>
      <c r="F63" s="161" t="s">
        <v>328</v>
      </c>
      <c r="G63" s="162">
        <v>78500</v>
      </c>
    </row>
    <row r="64" spans="1:7" ht="38.25">
      <c r="A64" s="156">
        <v>56</v>
      </c>
      <c r="B64" s="159" t="s">
        <v>471</v>
      </c>
      <c r="C64" s="159" t="s">
        <v>154</v>
      </c>
      <c r="D64" s="159" t="s">
        <v>158</v>
      </c>
      <c r="E64" s="159" t="s">
        <v>432</v>
      </c>
      <c r="F64" s="161" t="s">
        <v>246</v>
      </c>
      <c r="G64" s="162">
        <v>183100</v>
      </c>
    </row>
    <row r="65" spans="1:7" ht="12.75">
      <c r="A65" s="156">
        <v>57</v>
      </c>
      <c r="B65" s="159" t="s">
        <v>471</v>
      </c>
      <c r="C65" s="159" t="s">
        <v>154</v>
      </c>
      <c r="D65" s="159" t="s">
        <v>158</v>
      </c>
      <c r="E65" s="159" t="s">
        <v>443</v>
      </c>
      <c r="F65" s="161" t="s">
        <v>328</v>
      </c>
      <c r="G65" s="162">
        <v>183100</v>
      </c>
    </row>
    <row r="66" spans="1:7" ht="25.5">
      <c r="A66" s="156">
        <v>58</v>
      </c>
      <c r="B66" s="159" t="s">
        <v>471</v>
      </c>
      <c r="C66" s="159" t="s">
        <v>160</v>
      </c>
      <c r="D66" s="159" t="s">
        <v>85</v>
      </c>
      <c r="E66" s="159" t="s">
        <v>432</v>
      </c>
      <c r="F66" s="161" t="s">
        <v>344</v>
      </c>
      <c r="G66" s="162">
        <v>1678700</v>
      </c>
    </row>
    <row r="67" spans="1:7" ht="67.5" customHeight="1">
      <c r="A67" s="156">
        <v>59</v>
      </c>
      <c r="B67" s="159" t="s">
        <v>471</v>
      </c>
      <c r="C67" s="159" t="s">
        <v>160</v>
      </c>
      <c r="D67" s="159" t="s">
        <v>162</v>
      </c>
      <c r="E67" s="159" t="s">
        <v>432</v>
      </c>
      <c r="F67" s="161" t="s">
        <v>345</v>
      </c>
      <c r="G67" s="162">
        <v>360000</v>
      </c>
    </row>
    <row r="68" spans="1:7" ht="12.75">
      <c r="A68" s="156">
        <v>60</v>
      </c>
      <c r="B68" s="159" t="s">
        <v>471</v>
      </c>
      <c r="C68" s="159" t="s">
        <v>160</v>
      </c>
      <c r="D68" s="159" t="s">
        <v>162</v>
      </c>
      <c r="E68" s="159" t="s">
        <v>443</v>
      </c>
      <c r="F68" s="161" t="s">
        <v>328</v>
      </c>
      <c r="G68" s="162">
        <v>360000</v>
      </c>
    </row>
    <row r="69" spans="1:7" ht="38.25">
      <c r="A69" s="156">
        <v>61</v>
      </c>
      <c r="B69" s="159" t="s">
        <v>471</v>
      </c>
      <c r="C69" s="159" t="s">
        <v>160</v>
      </c>
      <c r="D69" s="159" t="s">
        <v>731</v>
      </c>
      <c r="E69" s="159" t="s">
        <v>432</v>
      </c>
      <c r="F69" s="161" t="s">
        <v>732</v>
      </c>
      <c r="G69" s="162">
        <v>246700</v>
      </c>
    </row>
    <row r="70" spans="1:7" ht="12.75">
      <c r="A70" s="156">
        <v>62</v>
      </c>
      <c r="B70" s="159" t="s">
        <v>471</v>
      </c>
      <c r="C70" s="159" t="s">
        <v>160</v>
      </c>
      <c r="D70" s="159" t="s">
        <v>731</v>
      </c>
      <c r="E70" s="159" t="s">
        <v>443</v>
      </c>
      <c r="F70" s="161" t="s">
        <v>328</v>
      </c>
      <c r="G70" s="162">
        <v>246700</v>
      </c>
    </row>
    <row r="71" spans="1:7" ht="50.25" customHeight="1">
      <c r="A71" s="156">
        <v>63</v>
      </c>
      <c r="B71" s="159" t="s">
        <v>471</v>
      </c>
      <c r="C71" s="159" t="s">
        <v>160</v>
      </c>
      <c r="D71" s="159" t="s">
        <v>163</v>
      </c>
      <c r="E71" s="159" t="s">
        <v>432</v>
      </c>
      <c r="F71" s="161" t="s">
        <v>260</v>
      </c>
      <c r="G71" s="162">
        <v>92000</v>
      </c>
    </row>
    <row r="72" spans="1:7" ht="12.75">
      <c r="A72" s="156">
        <v>64</v>
      </c>
      <c r="B72" s="159" t="s">
        <v>471</v>
      </c>
      <c r="C72" s="159" t="s">
        <v>160</v>
      </c>
      <c r="D72" s="159" t="s">
        <v>163</v>
      </c>
      <c r="E72" s="159" t="s">
        <v>443</v>
      </c>
      <c r="F72" s="161" t="s">
        <v>328</v>
      </c>
      <c r="G72" s="162">
        <v>92000</v>
      </c>
    </row>
    <row r="73" spans="1:7" ht="80.25" customHeight="1">
      <c r="A73" s="156">
        <v>65</v>
      </c>
      <c r="B73" s="159" t="s">
        <v>471</v>
      </c>
      <c r="C73" s="159" t="s">
        <v>160</v>
      </c>
      <c r="D73" s="159" t="s">
        <v>164</v>
      </c>
      <c r="E73" s="159" t="s">
        <v>432</v>
      </c>
      <c r="F73" s="161" t="s">
        <v>416</v>
      </c>
      <c r="G73" s="162">
        <v>65000</v>
      </c>
    </row>
    <row r="74" spans="1:7" ht="12.75">
      <c r="A74" s="156">
        <v>66</v>
      </c>
      <c r="B74" s="159" t="s">
        <v>471</v>
      </c>
      <c r="C74" s="159" t="s">
        <v>160</v>
      </c>
      <c r="D74" s="159" t="s">
        <v>164</v>
      </c>
      <c r="E74" s="159" t="s">
        <v>443</v>
      </c>
      <c r="F74" s="161" t="s">
        <v>328</v>
      </c>
      <c r="G74" s="162">
        <v>65000</v>
      </c>
    </row>
    <row r="75" spans="1:7" ht="56.25" customHeight="1">
      <c r="A75" s="156">
        <v>67</v>
      </c>
      <c r="B75" s="159" t="s">
        <v>471</v>
      </c>
      <c r="C75" s="159" t="s">
        <v>160</v>
      </c>
      <c r="D75" s="159" t="s">
        <v>168</v>
      </c>
      <c r="E75" s="159" t="s">
        <v>432</v>
      </c>
      <c r="F75" s="161" t="s">
        <v>248</v>
      </c>
      <c r="G75" s="162">
        <v>840000</v>
      </c>
    </row>
    <row r="76" spans="1:7" ht="12.75">
      <c r="A76" s="156">
        <v>68</v>
      </c>
      <c r="B76" s="159" t="s">
        <v>471</v>
      </c>
      <c r="C76" s="159" t="s">
        <v>160</v>
      </c>
      <c r="D76" s="159" t="s">
        <v>168</v>
      </c>
      <c r="E76" s="159" t="s">
        <v>443</v>
      </c>
      <c r="F76" s="161" t="s">
        <v>328</v>
      </c>
      <c r="G76" s="162">
        <v>840000</v>
      </c>
    </row>
    <row r="77" spans="1:7" ht="38.25">
      <c r="A77" s="156">
        <v>69</v>
      </c>
      <c r="B77" s="159" t="s">
        <v>471</v>
      </c>
      <c r="C77" s="159" t="s">
        <v>160</v>
      </c>
      <c r="D77" s="159" t="s">
        <v>170</v>
      </c>
      <c r="E77" s="159" t="s">
        <v>432</v>
      </c>
      <c r="F77" s="161" t="s">
        <v>249</v>
      </c>
      <c r="G77" s="162">
        <v>75000</v>
      </c>
    </row>
    <row r="78" spans="1:7" ht="12.75">
      <c r="A78" s="156">
        <v>70</v>
      </c>
      <c r="B78" s="159" t="s">
        <v>471</v>
      </c>
      <c r="C78" s="159" t="s">
        <v>160</v>
      </c>
      <c r="D78" s="159" t="s">
        <v>170</v>
      </c>
      <c r="E78" s="159" t="s">
        <v>443</v>
      </c>
      <c r="F78" s="161" t="s">
        <v>328</v>
      </c>
      <c r="G78" s="162">
        <v>75000</v>
      </c>
    </row>
    <row r="79" spans="1:7" ht="12.75">
      <c r="A79" s="156">
        <v>71</v>
      </c>
      <c r="B79" s="159" t="s">
        <v>471</v>
      </c>
      <c r="C79" s="159" t="s">
        <v>172</v>
      </c>
      <c r="D79" s="159" t="s">
        <v>85</v>
      </c>
      <c r="E79" s="159" t="s">
        <v>432</v>
      </c>
      <c r="F79" s="161" t="s">
        <v>346</v>
      </c>
      <c r="G79" s="162">
        <v>3382000</v>
      </c>
    </row>
    <row r="80" spans="1:7" ht="12.75">
      <c r="A80" s="156">
        <v>72</v>
      </c>
      <c r="B80" s="159" t="s">
        <v>471</v>
      </c>
      <c r="C80" s="159" t="s">
        <v>174</v>
      </c>
      <c r="D80" s="159" t="s">
        <v>85</v>
      </c>
      <c r="E80" s="159" t="s">
        <v>432</v>
      </c>
      <c r="F80" s="161" t="s">
        <v>347</v>
      </c>
      <c r="G80" s="162">
        <v>882000</v>
      </c>
    </row>
    <row r="81" spans="1:7" ht="12.75">
      <c r="A81" s="156">
        <v>73</v>
      </c>
      <c r="B81" s="159" t="s">
        <v>471</v>
      </c>
      <c r="C81" s="159" t="s">
        <v>174</v>
      </c>
      <c r="D81" s="159" t="s">
        <v>733</v>
      </c>
      <c r="E81" s="159" t="s">
        <v>432</v>
      </c>
      <c r="F81" s="161" t="s">
        <v>734</v>
      </c>
      <c r="G81" s="162">
        <v>35000</v>
      </c>
    </row>
    <row r="82" spans="1:7" ht="12.75">
      <c r="A82" s="156">
        <v>74</v>
      </c>
      <c r="B82" s="159" t="s">
        <v>471</v>
      </c>
      <c r="C82" s="159" t="s">
        <v>174</v>
      </c>
      <c r="D82" s="159" t="s">
        <v>733</v>
      </c>
      <c r="E82" s="159" t="s">
        <v>148</v>
      </c>
      <c r="F82" s="161" t="s">
        <v>360</v>
      </c>
      <c r="G82" s="162">
        <v>35000</v>
      </c>
    </row>
    <row r="83" spans="1:7" ht="51">
      <c r="A83" s="156">
        <v>75</v>
      </c>
      <c r="B83" s="159" t="s">
        <v>471</v>
      </c>
      <c r="C83" s="159" t="s">
        <v>174</v>
      </c>
      <c r="D83" s="159" t="s">
        <v>735</v>
      </c>
      <c r="E83" s="159" t="s">
        <v>432</v>
      </c>
      <c r="F83" s="161" t="s">
        <v>736</v>
      </c>
      <c r="G83" s="162">
        <v>847000</v>
      </c>
    </row>
    <row r="84" spans="1:7" ht="12.75">
      <c r="A84" s="156">
        <v>76</v>
      </c>
      <c r="B84" s="159" t="s">
        <v>471</v>
      </c>
      <c r="C84" s="159" t="s">
        <v>174</v>
      </c>
      <c r="D84" s="159" t="s">
        <v>735</v>
      </c>
      <c r="E84" s="159" t="s">
        <v>443</v>
      </c>
      <c r="F84" s="161" t="s">
        <v>328</v>
      </c>
      <c r="G84" s="162">
        <v>847000</v>
      </c>
    </row>
    <row r="85" spans="1:7" ht="12.75">
      <c r="A85" s="156">
        <v>77</v>
      </c>
      <c r="B85" s="159" t="s">
        <v>471</v>
      </c>
      <c r="C85" s="159" t="s">
        <v>176</v>
      </c>
      <c r="D85" s="159" t="s">
        <v>85</v>
      </c>
      <c r="E85" s="159" t="s">
        <v>432</v>
      </c>
      <c r="F85" s="161" t="s">
        <v>348</v>
      </c>
      <c r="G85" s="162">
        <v>2500000</v>
      </c>
    </row>
    <row r="86" spans="1:7" ht="78.75" customHeight="1">
      <c r="A86" s="156">
        <v>78</v>
      </c>
      <c r="B86" s="159" t="s">
        <v>471</v>
      </c>
      <c r="C86" s="159" t="s">
        <v>176</v>
      </c>
      <c r="D86" s="159" t="s">
        <v>737</v>
      </c>
      <c r="E86" s="159" t="s">
        <v>432</v>
      </c>
      <c r="F86" s="161" t="s">
        <v>564</v>
      </c>
      <c r="G86" s="162">
        <v>2500000</v>
      </c>
    </row>
    <row r="87" spans="1:7" ht="12.75">
      <c r="A87" s="156">
        <v>79</v>
      </c>
      <c r="B87" s="159" t="s">
        <v>471</v>
      </c>
      <c r="C87" s="159" t="s">
        <v>176</v>
      </c>
      <c r="D87" s="159" t="s">
        <v>737</v>
      </c>
      <c r="E87" s="159" t="s">
        <v>443</v>
      </c>
      <c r="F87" s="161" t="s">
        <v>328</v>
      </c>
      <c r="G87" s="162">
        <v>2500000</v>
      </c>
    </row>
    <row r="88" spans="1:7" ht="12.75">
      <c r="A88" s="156">
        <v>80</v>
      </c>
      <c r="B88" s="159" t="s">
        <v>471</v>
      </c>
      <c r="C88" s="159" t="s">
        <v>189</v>
      </c>
      <c r="D88" s="159" t="s">
        <v>85</v>
      </c>
      <c r="E88" s="159" t="s">
        <v>432</v>
      </c>
      <c r="F88" s="161" t="s">
        <v>349</v>
      </c>
      <c r="G88" s="162">
        <v>518000</v>
      </c>
    </row>
    <row r="89" spans="1:7" ht="25.5">
      <c r="A89" s="156">
        <v>81</v>
      </c>
      <c r="B89" s="159" t="s">
        <v>471</v>
      </c>
      <c r="C89" s="159" t="s">
        <v>191</v>
      </c>
      <c r="D89" s="159" t="s">
        <v>85</v>
      </c>
      <c r="E89" s="159" t="s">
        <v>432</v>
      </c>
      <c r="F89" s="161" t="s">
        <v>250</v>
      </c>
      <c r="G89" s="162">
        <v>518000</v>
      </c>
    </row>
    <row r="90" spans="1:7" ht="38.25">
      <c r="A90" s="156">
        <v>82</v>
      </c>
      <c r="B90" s="159" t="s">
        <v>471</v>
      </c>
      <c r="C90" s="159" t="s">
        <v>191</v>
      </c>
      <c r="D90" s="159" t="s">
        <v>183</v>
      </c>
      <c r="E90" s="159" t="s">
        <v>432</v>
      </c>
      <c r="F90" s="161" t="s">
        <v>738</v>
      </c>
      <c r="G90" s="162">
        <v>456600</v>
      </c>
    </row>
    <row r="91" spans="1:7" ht="12.75">
      <c r="A91" s="156">
        <v>83</v>
      </c>
      <c r="B91" s="159" t="s">
        <v>471</v>
      </c>
      <c r="C91" s="159" t="s">
        <v>191</v>
      </c>
      <c r="D91" s="159" t="s">
        <v>183</v>
      </c>
      <c r="E91" s="159" t="s">
        <v>443</v>
      </c>
      <c r="F91" s="161" t="s">
        <v>328</v>
      </c>
      <c r="G91" s="162">
        <v>456600</v>
      </c>
    </row>
    <row r="92" spans="1:7" ht="25.5">
      <c r="A92" s="156">
        <v>84</v>
      </c>
      <c r="B92" s="159" t="s">
        <v>471</v>
      </c>
      <c r="C92" s="159" t="s">
        <v>191</v>
      </c>
      <c r="D92" s="159" t="s">
        <v>193</v>
      </c>
      <c r="E92" s="159" t="s">
        <v>432</v>
      </c>
      <c r="F92" s="161" t="s">
        <v>251</v>
      </c>
      <c r="G92" s="162">
        <v>61400</v>
      </c>
    </row>
    <row r="93" spans="1:7" s="70" customFormat="1" ht="12.75">
      <c r="A93" s="156">
        <v>85</v>
      </c>
      <c r="B93" s="159" t="s">
        <v>471</v>
      </c>
      <c r="C93" s="159" t="s">
        <v>191</v>
      </c>
      <c r="D93" s="159" t="s">
        <v>193</v>
      </c>
      <c r="E93" s="159" t="s">
        <v>443</v>
      </c>
      <c r="F93" s="161" t="s">
        <v>328</v>
      </c>
      <c r="G93" s="162">
        <v>61400</v>
      </c>
    </row>
    <row r="94" spans="1:7" ht="12.75">
      <c r="A94" s="156">
        <v>86</v>
      </c>
      <c r="B94" s="159" t="s">
        <v>471</v>
      </c>
      <c r="C94" s="159" t="s">
        <v>507</v>
      </c>
      <c r="D94" s="159" t="s">
        <v>85</v>
      </c>
      <c r="E94" s="159" t="s">
        <v>432</v>
      </c>
      <c r="F94" s="161" t="s">
        <v>350</v>
      </c>
      <c r="G94" s="162">
        <v>745800</v>
      </c>
    </row>
    <row r="95" spans="1:7" ht="12.75">
      <c r="A95" s="156">
        <v>87</v>
      </c>
      <c r="B95" s="159" t="s">
        <v>471</v>
      </c>
      <c r="C95" s="159" t="s">
        <v>278</v>
      </c>
      <c r="D95" s="159" t="s">
        <v>85</v>
      </c>
      <c r="E95" s="159" t="s">
        <v>432</v>
      </c>
      <c r="F95" s="161" t="s">
        <v>351</v>
      </c>
      <c r="G95" s="162">
        <v>545800</v>
      </c>
    </row>
    <row r="96" spans="1:7" ht="12.75">
      <c r="A96" s="156">
        <v>88</v>
      </c>
      <c r="B96" s="159" t="s">
        <v>471</v>
      </c>
      <c r="C96" s="159" t="s">
        <v>278</v>
      </c>
      <c r="D96" s="159" t="s">
        <v>280</v>
      </c>
      <c r="E96" s="159" t="s">
        <v>432</v>
      </c>
      <c r="F96" s="161" t="s">
        <v>352</v>
      </c>
      <c r="G96" s="162">
        <v>545800</v>
      </c>
    </row>
    <row r="97" spans="1:7" ht="12.75">
      <c r="A97" s="156">
        <v>89</v>
      </c>
      <c r="B97" s="159" t="s">
        <v>471</v>
      </c>
      <c r="C97" s="159" t="s">
        <v>278</v>
      </c>
      <c r="D97" s="159" t="s">
        <v>280</v>
      </c>
      <c r="E97" s="159" t="s">
        <v>282</v>
      </c>
      <c r="F97" s="161" t="s">
        <v>353</v>
      </c>
      <c r="G97" s="162">
        <v>545800</v>
      </c>
    </row>
    <row r="98" spans="1:7" ht="12.75">
      <c r="A98" s="156">
        <v>90</v>
      </c>
      <c r="B98" s="159" t="s">
        <v>471</v>
      </c>
      <c r="C98" s="159" t="s">
        <v>294</v>
      </c>
      <c r="D98" s="159" t="s">
        <v>85</v>
      </c>
      <c r="E98" s="159" t="s">
        <v>432</v>
      </c>
      <c r="F98" s="161" t="s">
        <v>386</v>
      </c>
      <c r="G98" s="162">
        <v>200000</v>
      </c>
    </row>
    <row r="99" spans="1:7" ht="25.5">
      <c r="A99" s="156">
        <v>91</v>
      </c>
      <c r="B99" s="159" t="s">
        <v>471</v>
      </c>
      <c r="C99" s="159" t="s">
        <v>294</v>
      </c>
      <c r="D99" s="159" t="s">
        <v>296</v>
      </c>
      <c r="E99" s="159" t="s">
        <v>432</v>
      </c>
      <c r="F99" s="161" t="s">
        <v>387</v>
      </c>
      <c r="G99" s="162">
        <v>200000</v>
      </c>
    </row>
    <row r="100" spans="1:7" ht="12.75">
      <c r="A100" s="156">
        <v>92</v>
      </c>
      <c r="B100" s="159" t="s">
        <v>471</v>
      </c>
      <c r="C100" s="159" t="s">
        <v>294</v>
      </c>
      <c r="D100" s="159" t="s">
        <v>296</v>
      </c>
      <c r="E100" s="159" t="s">
        <v>148</v>
      </c>
      <c r="F100" s="161" t="s">
        <v>360</v>
      </c>
      <c r="G100" s="162">
        <v>200000</v>
      </c>
    </row>
    <row r="101" spans="1:7" ht="12.75">
      <c r="A101" s="156">
        <v>93</v>
      </c>
      <c r="B101" s="159" t="s">
        <v>471</v>
      </c>
      <c r="C101" s="159" t="s">
        <v>302</v>
      </c>
      <c r="D101" s="159" t="s">
        <v>85</v>
      </c>
      <c r="E101" s="159" t="s">
        <v>432</v>
      </c>
      <c r="F101" s="161" t="s">
        <v>354</v>
      </c>
      <c r="G101" s="162">
        <v>725000</v>
      </c>
    </row>
    <row r="102" spans="1:7" ht="12.75">
      <c r="A102" s="156">
        <v>94</v>
      </c>
      <c r="B102" s="159" t="s">
        <v>471</v>
      </c>
      <c r="C102" s="159" t="s">
        <v>304</v>
      </c>
      <c r="D102" s="159" t="s">
        <v>85</v>
      </c>
      <c r="E102" s="159" t="s">
        <v>432</v>
      </c>
      <c r="F102" s="161" t="s">
        <v>355</v>
      </c>
      <c r="G102" s="162">
        <v>725000</v>
      </c>
    </row>
    <row r="103" spans="1:7" ht="31.5" customHeight="1">
      <c r="A103" s="156">
        <v>95</v>
      </c>
      <c r="B103" s="159" t="s">
        <v>471</v>
      </c>
      <c r="C103" s="159" t="s">
        <v>304</v>
      </c>
      <c r="D103" s="159" t="s">
        <v>306</v>
      </c>
      <c r="E103" s="159" t="s">
        <v>432</v>
      </c>
      <c r="F103" s="161" t="s">
        <v>356</v>
      </c>
      <c r="G103" s="162">
        <v>725000</v>
      </c>
    </row>
    <row r="104" spans="1:7" ht="25.5">
      <c r="A104" s="156">
        <v>96</v>
      </c>
      <c r="B104" s="159" t="s">
        <v>471</v>
      </c>
      <c r="C104" s="159" t="s">
        <v>304</v>
      </c>
      <c r="D104" s="159" t="s">
        <v>306</v>
      </c>
      <c r="E104" s="159" t="s">
        <v>490</v>
      </c>
      <c r="F104" s="161" t="s">
        <v>525</v>
      </c>
      <c r="G104" s="162">
        <v>725000</v>
      </c>
    </row>
    <row r="105" spans="1:7" s="70" customFormat="1" ht="25.5">
      <c r="A105" s="154">
        <v>97</v>
      </c>
      <c r="B105" s="163" t="s">
        <v>582</v>
      </c>
      <c r="C105" s="163" t="s">
        <v>434</v>
      </c>
      <c r="D105" s="163" t="s">
        <v>85</v>
      </c>
      <c r="E105" s="163" t="s">
        <v>432</v>
      </c>
      <c r="F105" s="160" t="s">
        <v>357</v>
      </c>
      <c r="G105" s="164">
        <f>45395815+900000</f>
        <v>46295815</v>
      </c>
    </row>
    <row r="106" spans="1:7" ht="12.75">
      <c r="A106" s="156">
        <v>98</v>
      </c>
      <c r="B106" s="159" t="s">
        <v>582</v>
      </c>
      <c r="C106" s="159" t="s">
        <v>142</v>
      </c>
      <c r="D106" s="159" t="s">
        <v>85</v>
      </c>
      <c r="E106" s="159" t="s">
        <v>432</v>
      </c>
      <c r="F106" s="161" t="s">
        <v>340</v>
      </c>
      <c r="G106" s="162">
        <v>4576915</v>
      </c>
    </row>
    <row r="107" spans="1:7" ht="12.75">
      <c r="A107" s="156">
        <v>99</v>
      </c>
      <c r="B107" s="159" t="s">
        <v>582</v>
      </c>
      <c r="C107" s="159" t="s">
        <v>144</v>
      </c>
      <c r="D107" s="159" t="s">
        <v>85</v>
      </c>
      <c r="E107" s="159" t="s">
        <v>432</v>
      </c>
      <c r="F107" s="161" t="s">
        <v>358</v>
      </c>
      <c r="G107" s="162">
        <v>25000</v>
      </c>
    </row>
    <row r="108" spans="1:7" ht="25.5">
      <c r="A108" s="156">
        <v>100</v>
      </c>
      <c r="B108" s="159" t="s">
        <v>582</v>
      </c>
      <c r="C108" s="159" t="s">
        <v>144</v>
      </c>
      <c r="D108" s="159" t="s">
        <v>146</v>
      </c>
      <c r="E108" s="159" t="s">
        <v>432</v>
      </c>
      <c r="F108" s="161" t="s">
        <v>359</v>
      </c>
      <c r="G108" s="162">
        <v>25000</v>
      </c>
    </row>
    <row r="109" spans="1:7" ht="12.75">
      <c r="A109" s="156">
        <v>101</v>
      </c>
      <c r="B109" s="159" t="s">
        <v>582</v>
      </c>
      <c r="C109" s="159" t="s">
        <v>144</v>
      </c>
      <c r="D109" s="159" t="s">
        <v>146</v>
      </c>
      <c r="E109" s="159" t="s">
        <v>148</v>
      </c>
      <c r="F109" s="161" t="s">
        <v>360</v>
      </c>
      <c r="G109" s="162">
        <v>25000</v>
      </c>
    </row>
    <row r="110" spans="1:7" ht="12.75">
      <c r="A110" s="156">
        <v>102</v>
      </c>
      <c r="B110" s="159" t="s">
        <v>582</v>
      </c>
      <c r="C110" s="159" t="s">
        <v>150</v>
      </c>
      <c r="D110" s="159" t="s">
        <v>85</v>
      </c>
      <c r="E110" s="159" t="s">
        <v>432</v>
      </c>
      <c r="F110" s="161" t="s">
        <v>252</v>
      </c>
      <c r="G110" s="162">
        <v>4551915</v>
      </c>
    </row>
    <row r="111" spans="1:7" ht="51">
      <c r="A111" s="156">
        <v>103</v>
      </c>
      <c r="B111" s="159" t="s">
        <v>582</v>
      </c>
      <c r="C111" s="159" t="s">
        <v>150</v>
      </c>
      <c r="D111" s="159" t="s">
        <v>151</v>
      </c>
      <c r="E111" s="159" t="s">
        <v>432</v>
      </c>
      <c r="F111" s="161" t="s">
        <v>730</v>
      </c>
      <c r="G111" s="162">
        <v>4551915</v>
      </c>
    </row>
    <row r="112" spans="1:7" ht="51">
      <c r="A112" s="156">
        <v>104</v>
      </c>
      <c r="B112" s="159" t="s">
        <v>582</v>
      </c>
      <c r="C112" s="159" t="s">
        <v>150</v>
      </c>
      <c r="D112" s="159" t="s">
        <v>151</v>
      </c>
      <c r="E112" s="159" t="s">
        <v>152</v>
      </c>
      <c r="F112" s="161" t="s">
        <v>524</v>
      </c>
      <c r="G112" s="162">
        <v>1551915</v>
      </c>
    </row>
    <row r="113" spans="1:7" ht="12.75">
      <c r="A113" s="156">
        <v>105</v>
      </c>
      <c r="B113" s="159" t="s">
        <v>582</v>
      </c>
      <c r="C113" s="159" t="s">
        <v>150</v>
      </c>
      <c r="D113" s="159" t="s">
        <v>151</v>
      </c>
      <c r="E113" s="159" t="s">
        <v>443</v>
      </c>
      <c r="F113" s="161" t="s">
        <v>328</v>
      </c>
      <c r="G113" s="162">
        <v>3000000</v>
      </c>
    </row>
    <row r="114" spans="1:7" ht="12.75">
      <c r="A114" s="156">
        <v>106</v>
      </c>
      <c r="B114" s="159" t="s">
        <v>582</v>
      </c>
      <c r="C114" s="159" t="s">
        <v>172</v>
      </c>
      <c r="D114" s="159" t="s">
        <v>85</v>
      </c>
      <c r="E114" s="159" t="s">
        <v>432</v>
      </c>
      <c r="F114" s="161" t="s">
        <v>346</v>
      </c>
      <c r="G114" s="162">
        <f>14620146+900000</f>
        <v>15520146</v>
      </c>
    </row>
    <row r="115" spans="1:7" ht="12.75">
      <c r="A115" s="156">
        <v>107</v>
      </c>
      <c r="B115" s="159" t="s">
        <v>582</v>
      </c>
      <c r="C115" s="159" t="s">
        <v>176</v>
      </c>
      <c r="D115" s="159" t="s">
        <v>85</v>
      </c>
      <c r="E115" s="159" t="s">
        <v>432</v>
      </c>
      <c r="F115" s="161" t="s">
        <v>348</v>
      </c>
      <c r="G115" s="162">
        <f>4886000+900000</f>
        <v>5786000</v>
      </c>
    </row>
    <row r="116" spans="1:7" ht="25.5">
      <c r="A116" s="156">
        <v>108</v>
      </c>
      <c r="B116" s="159" t="s">
        <v>582</v>
      </c>
      <c r="C116" s="159" t="s">
        <v>176</v>
      </c>
      <c r="D116" s="159" t="s">
        <v>177</v>
      </c>
      <c r="E116" s="159" t="s">
        <v>432</v>
      </c>
      <c r="F116" s="161" t="s">
        <v>51</v>
      </c>
      <c r="G116" s="162">
        <v>386000</v>
      </c>
    </row>
    <row r="117" spans="1:7" ht="39.75" customHeight="1">
      <c r="A117" s="156">
        <v>109</v>
      </c>
      <c r="B117" s="159" t="s">
        <v>582</v>
      </c>
      <c r="C117" s="159" t="s">
        <v>176</v>
      </c>
      <c r="D117" s="159" t="s">
        <v>177</v>
      </c>
      <c r="E117" s="159" t="s">
        <v>152</v>
      </c>
      <c r="F117" s="161" t="s">
        <v>524</v>
      </c>
      <c r="G117" s="162">
        <v>386000</v>
      </c>
    </row>
    <row r="118" spans="1:7" ht="38.25">
      <c r="A118" s="156">
        <v>110</v>
      </c>
      <c r="B118" s="159" t="s">
        <v>582</v>
      </c>
      <c r="C118" s="159" t="s">
        <v>176</v>
      </c>
      <c r="D118" s="159" t="s">
        <v>739</v>
      </c>
      <c r="E118" s="159" t="s">
        <v>432</v>
      </c>
      <c r="F118" s="161" t="s">
        <v>0</v>
      </c>
      <c r="G118" s="162">
        <f>1500000+400000</f>
        <v>1900000</v>
      </c>
    </row>
    <row r="119" spans="1:7" ht="12.75">
      <c r="A119" s="156">
        <v>111</v>
      </c>
      <c r="B119" s="159" t="s">
        <v>582</v>
      </c>
      <c r="C119" s="159" t="s">
        <v>176</v>
      </c>
      <c r="D119" s="159" t="s">
        <v>739</v>
      </c>
      <c r="E119" s="159" t="s">
        <v>1</v>
      </c>
      <c r="F119" s="161" t="s">
        <v>2</v>
      </c>
      <c r="G119" s="162">
        <f>1500000+400000</f>
        <v>1900000</v>
      </c>
    </row>
    <row r="120" spans="1:7" ht="69" customHeight="1">
      <c r="A120" s="156">
        <v>112</v>
      </c>
      <c r="B120" s="159" t="s">
        <v>582</v>
      </c>
      <c r="C120" s="159" t="s">
        <v>176</v>
      </c>
      <c r="D120" s="159" t="s">
        <v>3</v>
      </c>
      <c r="E120" s="159" t="s">
        <v>432</v>
      </c>
      <c r="F120" s="161" t="s">
        <v>4</v>
      </c>
      <c r="G120" s="162">
        <v>3000000</v>
      </c>
    </row>
    <row r="121" spans="1:7" ht="12.75">
      <c r="A121" s="156">
        <v>113</v>
      </c>
      <c r="B121" s="159" t="s">
        <v>582</v>
      </c>
      <c r="C121" s="159" t="s">
        <v>176</v>
      </c>
      <c r="D121" s="159" t="s">
        <v>3</v>
      </c>
      <c r="E121" s="159" t="s">
        <v>1</v>
      </c>
      <c r="F121" s="161" t="s">
        <v>2</v>
      </c>
      <c r="G121" s="162">
        <v>3000000</v>
      </c>
    </row>
    <row r="122" spans="1:7" ht="12.75">
      <c r="A122" s="156">
        <v>114</v>
      </c>
      <c r="B122" s="159" t="s">
        <v>582</v>
      </c>
      <c r="C122" s="159" t="s">
        <v>179</v>
      </c>
      <c r="D122" s="159" t="s">
        <v>85</v>
      </c>
      <c r="E122" s="159" t="s">
        <v>432</v>
      </c>
      <c r="F122" s="161" t="s">
        <v>361</v>
      </c>
      <c r="G122" s="162">
        <f>4192085+500000</f>
        <v>4692085</v>
      </c>
    </row>
    <row r="123" spans="1:7" ht="25.5">
      <c r="A123" s="156">
        <v>115</v>
      </c>
      <c r="B123" s="159" t="s">
        <v>582</v>
      </c>
      <c r="C123" s="159" t="s">
        <v>179</v>
      </c>
      <c r="D123" s="159" t="s">
        <v>177</v>
      </c>
      <c r="E123" s="159" t="s">
        <v>432</v>
      </c>
      <c r="F123" s="161" t="s">
        <v>51</v>
      </c>
      <c r="G123" s="162">
        <v>229000</v>
      </c>
    </row>
    <row r="124" spans="1:7" ht="38.25">
      <c r="A124" s="156">
        <v>116</v>
      </c>
      <c r="B124" s="159" t="s">
        <v>582</v>
      </c>
      <c r="C124" s="159" t="s">
        <v>179</v>
      </c>
      <c r="D124" s="159" t="s">
        <v>177</v>
      </c>
      <c r="E124" s="159" t="s">
        <v>180</v>
      </c>
      <c r="F124" s="161" t="s">
        <v>523</v>
      </c>
      <c r="G124" s="162">
        <v>126000</v>
      </c>
    </row>
    <row r="125" spans="1:7" ht="44.25" customHeight="1">
      <c r="A125" s="156">
        <v>117</v>
      </c>
      <c r="B125" s="159" t="s">
        <v>582</v>
      </c>
      <c r="C125" s="159" t="s">
        <v>179</v>
      </c>
      <c r="D125" s="159" t="s">
        <v>177</v>
      </c>
      <c r="E125" s="159" t="s">
        <v>152</v>
      </c>
      <c r="F125" s="161" t="s">
        <v>524</v>
      </c>
      <c r="G125" s="162">
        <v>103000</v>
      </c>
    </row>
    <row r="126" spans="1:7" ht="12.75">
      <c r="A126" s="156">
        <v>118</v>
      </c>
      <c r="B126" s="159" t="s">
        <v>582</v>
      </c>
      <c r="C126" s="159" t="s">
        <v>179</v>
      </c>
      <c r="D126" s="159" t="s">
        <v>182</v>
      </c>
      <c r="E126" s="159" t="s">
        <v>432</v>
      </c>
      <c r="F126" s="161" t="s">
        <v>362</v>
      </c>
      <c r="G126" s="162">
        <v>1130000</v>
      </c>
    </row>
    <row r="127" spans="1:7" ht="12.75">
      <c r="A127" s="156">
        <v>119</v>
      </c>
      <c r="B127" s="159" t="s">
        <v>582</v>
      </c>
      <c r="C127" s="159" t="s">
        <v>179</v>
      </c>
      <c r="D127" s="159" t="s">
        <v>182</v>
      </c>
      <c r="E127" s="159" t="s">
        <v>110</v>
      </c>
      <c r="F127" s="161" t="s">
        <v>323</v>
      </c>
      <c r="G127" s="162">
        <v>1130000</v>
      </c>
    </row>
    <row r="128" spans="1:7" ht="38.25">
      <c r="A128" s="156">
        <v>120</v>
      </c>
      <c r="B128" s="159" t="s">
        <v>582</v>
      </c>
      <c r="C128" s="159" t="s">
        <v>179</v>
      </c>
      <c r="D128" s="159" t="s">
        <v>183</v>
      </c>
      <c r="E128" s="159" t="s">
        <v>432</v>
      </c>
      <c r="F128" s="161" t="s">
        <v>738</v>
      </c>
      <c r="G128" s="162">
        <f>833085+500000</f>
        <v>1333085</v>
      </c>
    </row>
    <row r="129" spans="1:7" ht="12.75">
      <c r="A129" s="156">
        <v>121</v>
      </c>
      <c r="B129" s="159" t="s">
        <v>582</v>
      </c>
      <c r="C129" s="159" t="s">
        <v>179</v>
      </c>
      <c r="D129" s="159" t="s">
        <v>183</v>
      </c>
      <c r="E129" s="159" t="s">
        <v>1</v>
      </c>
      <c r="F129" s="161" t="s">
        <v>560</v>
      </c>
      <c r="G129" s="162">
        <v>500000</v>
      </c>
    </row>
    <row r="130" spans="1:7" ht="42.75" customHeight="1">
      <c r="A130" s="156">
        <v>122</v>
      </c>
      <c r="B130" s="159" t="s">
        <v>582</v>
      </c>
      <c r="C130" s="159" t="s">
        <v>179</v>
      </c>
      <c r="D130" s="159" t="s">
        <v>183</v>
      </c>
      <c r="E130" s="159" t="s">
        <v>152</v>
      </c>
      <c r="F130" s="161" t="s">
        <v>524</v>
      </c>
      <c r="G130" s="162">
        <v>833085</v>
      </c>
    </row>
    <row r="131" spans="1:7" ht="41.25" customHeight="1">
      <c r="A131" s="156">
        <v>123</v>
      </c>
      <c r="B131" s="159" t="s">
        <v>582</v>
      </c>
      <c r="C131" s="159" t="s">
        <v>179</v>
      </c>
      <c r="D131" s="159" t="s">
        <v>5</v>
      </c>
      <c r="E131" s="159" t="s">
        <v>432</v>
      </c>
      <c r="F131" s="161" t="s">
        <v>6</v>
      </c>
      <c r="G131" s="162">
        <v>706000</v>
      </c>
    </row>
    <row r="132" spans="1:7" ht="12.75">
      <c r="A132" s="156">
        <v>124</v>
      </c>
      <c r="B132" s="159" t="s">
        <v>582</v>
      </c>
      <c r="C132" s="159" t="s">
        <v>179</v>
      </c>
      <c r="D132" s="159" t="s">
        <v>5</v>
      </c>
      <c r="E132" s="159" t="s">
        <v>443</v>
      </c>
      <c r="F132" s="161" t="s">
        <v>328</v>
      </c>
      <c r="G132" s="162">
        <v>706000</v>
      </c>
    </row>
    <row r="133" spans="1:7" ht="51">
      <c r="A133" s="156">
        <v>125</v>
      </c>
      <c r="B133" s="159" t="s">
        <v>582</v>
      </c>
      <c r="C133" s="159" t="s">
        <v>179</v>
      </c>
      <c r="D133" s="159" t="s">
        <v>185</v>
      </c>
      <c r="E133" s="159" t="s">
        <v>432</v>
      </c>
      <c r="F133" s="161" t="s">
        <v>253</v>
      </c>
      <c r="G133" s="162">
        <v>1294000</v>
      </c>
    </row>
    <row r="134" spans="1:7" ht="12.75">
      <c r="A134" s="156">
        <v>126</v>
      </c>
      <c r="B134" s="159" t="s">
        <v>582</v>
      </c>
      <c r="C134" s="159" t="s">
        <v>179</v>
      </c>
      <c r="D134" s="159" t="s">
        <v>185</v>
      </c>
      <c r="E134" s="159" t="s">
        <v>443</v>
      </c>
      <c r="F134" s="161" t="s">
        <v>328</v>
      </c>
      <c r="G134" s="162">
        <v>1294000</v>
      </c>
    </row>
    <row r="135" spans="1:7" ht="25.5">
      <c r="A135" s="156">
        <v>127</v>
      </c>
      <c r="B135" s="159" t="s">
        <v>582</v>
      </c>
      <c r="C135" s="159" t="s">
        <v>187</v>
      </c>
      <c r="D135" s="159" t="s">
        <v>85</v>
      </c>
      <c r="E135" s="159" t="s">
        <v>432</v>
      </c>
      <c r="F135" s="161" t="s">
        <v>363</v>
      </c>
      <c r="G135" s="162">
        <v>5542061</v>
      </c>
    </row>
    <row r="136" spans="1:7" ht="12.75">
      <c r="A136" s="156">
        <v>128</v>
      </c>
      <c r="B136" s="159" t="s">
        <v>582</v>
      </c>
      <c r="C136" s="159" t="s">
        <v>187</v>
      </c>
      <c r="D136" s="159" t="s">
        <v>95</v>
      </c>
      <c r="E136" s="159" t="s">
        <v>432</v>
      </c>
      <c r="F136" s="161" t="s">
        <v>320</v>
      </c>
      <c r="G136" s="162">
        <v>581238</v>
      </c>
    </row>
    <row r="137" spans="1:7" ht="25.5">
      <c r="A137" s="156">
        <v>129</v>
      </c>
      <c r="B137" s="159" t="s">
        <v>582</v>
      </c>
      <c r="C137" s="159" t="s">
        <v>187</v>
      </c>
      <c r="D137" s="159" t="s">
        <v>95</v>
      </c>
      <c r="E137" s="159" t="s">
        <v>91</v>
      </c>
      <c r="F137" s="161" t="s">
        <v>318</v>
      </c>
      <c r="G137" s="162">
        <v>581238</v>
      </c>
    </row>
    <row r="138" spans="1:7" ht="25.5">
      <c r="A138" s="156">
        <v>130</v>
      </c>
      <c r="B138" s="159" t="s">
        <v>582</v>
      </c>
      <c r="C138" s="159" t="s">
        <v>187</v>
      </c>
      <c r="D138" s="159" t="s">
        <v>177</v>
      </c>
      <c r="E138" s="159" t="s">
        <v>432</v>
      </c>
      <c r="F138" s="161" t="s">
        <v>51</v>
      </c>
      <c r="G138" s="162">
        <v>4943023</v>
      </c>
    </row>
    <row r="139" spans="1:7" ht="25.5">
      <c r="A139" s="156">
        <v>131</v>
      </c>
      <c r="B139" s="159" t="s">
        <v>582</v>
      </c>
      <c r="C139" s="159" t="s">
        <v>187</v>
      </c>
      <c r="D139" s="159" t="s">
        <v>177</v>
      </c>
      <c r="E139" s="159" t="s">
        <v>490</v>
      </c>
      <c r="F139" s="161" t="s">
        <v>51</v>
      </c>
      <c r="G139" s="162">
        <v>4943023</v>
      </c>
    </row>
    <row r="140" spans="1:7" s="70" customFormat="1" ht="38.25">
      <c r="A140" s="156">
        <v>132</v>
      </c>
      <c r="B140" s="159" t="s">
        <v>582</v>
      </c>
      <c r="C140" s="159" t="s">
        <v>187</v>
      </c>
      <c r="D140" s="159" t="s">
        <v>103</v>
      </c>
      <c r="E140" s="159" t="s">
        <v>432</v>
      </c>
      <c r="F140" s="161" t="s">
        <v>330</v>
      </c>
      <c r="G140" s="162">
        <v>17800</v>
      </c>
    </row>
    <row r="141" spans="1:7" ht="12.75">
      <c r="A141" s="156">
        <v>133</v>
      </c>
      <c r="B141" s="159" t="s">
        <v>582</v>
      </c>
      <c r="C141" s="159" t="s">
        <v>187</v>
      </c>
      <c r="D141" s="159" t="s">
        <v>103</v>
      </c>
      <c r="E141" s="159" t="s">
        <v>443</v>
      </c>
      <c r="F141" s="161" t="s">
        <v>328</v>
      </c>
      <c r="G141" s="162">
        <v>17800</v>
      </c>
    </row>
    <row r="142" spans="1:7" ht="12.75">
      <c r="A142" s="156">
        <v>134</v>
      </c>
      <c r="B142" s="159" t="s">
        <v>582</v>
      </c>
      <c r="C142" s="159" t="s">
        <v>195</v>
      </c>
      <c r="D142" s="159" t="s">
        <v>85</v>
      </c>
      <c r="E142" s="159" t="s">
        <v>432</v>
      </c>
      <c r="F142" s="161" t="s">
        <v>365</v>
      </c>
      <c r="G142" s="162">
        <v>1500000</v>
      </c>
    </row>
    <row r="143" spans="1:7" ht="12.75">
      <c r="A143" s="156">
        <v>135</v>
      </c>
      <c r="B143" s="159" t="s">
        <v>582</v>
      </c>
      <c r="C143" s="159" t="s">
        <v>201</v>
      </c>
      <c r="D143" s="159" t="s">
        <v>85</v>
      </c>
      <c r="E143" s="159" t="s">
        <v>432</v>
      </c>
      <c r="F143" s="161" t="s">
        <v>372</v>
      </c>
      <c r="G143" s="162">
        <v>1500000</v>
      </c>
    </row>
    <row r="144" spans="1:7" ht="38.25">
      <c r="A144" s="156">
        <v>136</v>
      </c>
      <c r="B144" s="159" t="s">
        <v>582</v>
      </c>
      <c r="C144" s="159" t="s">
        <v>201</v>
      </c>
      <c r="D144" s="159" t="s">
        <v>7</v>
      </c>
      <c r="E144" s="159" t="s">
        <v>432</v>
      </c>
      <c r="F144" s="161" t="s">
        <v>8</v>
      </c>
      <c r="G144" s="162">
        <v>1500000</v>
      </c>
    </row>
    <row r="145" spans="1:7" ht="12.75">
      <c r="A145" s="156">
        <v>137</v>
      </c>
      <c r="B145" s="159" t="s">
        <v>582</v>
      </c>
      <c r="C145" s="159" t="s">
        <v>201</v>
      </c>
      <c r="D145" s="159" t="s">
        <v>7</v>
      </c>
      <c r="E145" s="159" t="s">
        <v>1</v>
      </c>
      <c r="F145" s="161" t="s">
        <v>2</v>
      </c>
      <c r="G145" s="162">
        <v>1500000</v>
      </c>
    </row>
    <row r="146" spans="1:7" ht="12.75">
      <c r="A146" s="156">
        <v>138</v>
      </c>
      <c r="B146" s="159" t="s">
        <v>582</v>
      </c>
      <c r="C146" s="159" t="s">
        <v>507</v>
      </c>
      <c r="D146" s="159" t="s">
        <v>85</v>
      </c>
      <c r="E146" s="159" t="s">
        <v>432</v>
      </c>
      <c r="F146" s="161" t="s">
        <v>350</v>
      </c>
      <c r="G146" s="162">
        <v>21998754</v>
      </c>
    </row>
    <row r="147" spans="1:7" ht="12.75">
      <c r="A147" s="156">
        <v>139</v>
      </c>
      <c r="B147" s="159" t="s">
        <v>582</v>
      </c>
      <c r="C147" s="159" t="s">
        <v>284</v>
      </c>
      <c r="D147" s="159" t="s">
        <v>85</v>
      </c>
      <c r="E147" s="159" t="s">
        <v>432</v>
      </c>
      <c r="F147" s="161" t="s">
        <v>367</v>
      </c>
      <c r="G147" s="162">
        <v>21128438</v>
      </c>
    </row>
    <row r="148" spans="1:7" ht="25.5">
      <c r="A148" s="156">
        <v>140</v>
      </c>
      <c r="B148" s="159" t="s">
        <v>582</v>
      </c>
      <c r="C148" s="159" t="s">
        <v>284</v>
      </c>
      <c r="D148" s="159" t="s">
        <v>286</v>
      </c>
      <c r="E148" s="159" t="s">
        <v>432</v>
      </c>
      <c r="F148" s="161" t="s">
        <v>368</v>
      </c>
      <c r="G148" s="162">
        <v>5361000</v>
      </c>
    </row>
    <row r="149" spans="1:7" ht="12.75">
      <c r="A149" s="156">
        <v>141</v>
      </c>
      <c r="B149" s="159" t="s">
        <v>582</v>
      </c>
      <c r="C149" s="159" t="s">
        <v>284</v>
      </c>
      <c r="D149" s="159" t="s">
        <v>286</v>
      </c>
      <c r="E149" s="159" t="s">
        <v>282</v>
      </c>
      <c r="F149" s="161" t="s">
        <v>353</v>
      </c>
      <c r="G149" s="162">
        <v>5361000</v>
      </c>
    </row>
    <row r="150" spans="1:7" ht="12.75">
      <c r="A150" s="156">
        <v>142</v>
      </c>
      <c r="B150" s="159" t="s">
        <v>582</v>
      </c>
      <c r="C150" s="159" t="s">
        <v>284</v>
      </c>
      <c r="D150" s="159" t="s">
        <v>288</v>
      </c>
      <c r="E150" s="159" t="s">
        <v>432</v>
      </c>
      <c r="F150" s="161" t="s">
        <v>369</v>
      </c>
      <c r="G150" s="162">
        <v>116754</v>
      </c>
    </row>
    <row r="151" spans="1:7" ht="12.75">
      <c r="A151" s="156">
        <v>143</v>
      </c>
      <c r="B151" s="159" t="s">
        <v>582</v>
      </c>
      <c r="C151" s="159" t="s">
        <v>284</v>
      </c>
      <c r="D151" s="159" t="s">
        <v>288</v>
      </c>
      <c r="E151" s="159" t="s">
        <v>282</v>
      </c>
      <c r="F151" s="161" t="s">
        <v>353</v>
      </c>
      <c r="G151" s="162">
        <v>116754</v>
      </c>
    </row>
    <row r="152" spans="1:7" ht="51">
      <c r="A152" s="156">
        <v>144</v>
      </c>
      <c r="B152" s="159" t="s">
        <v>582</v>
      </c>
      <c r="C152" s="159" t="s">
        <v>284</v>
      </c>
      <c r="D152" s="159" t="s">
        <v>263</v>
      </c>
      <c r="E152" s="159" t="s">
        <v>432</v>
      </c>
      <c r="F152" s="161" t="s">
        <v>265</v>
      </c>
      <c r="G152" s="162">
        <v>7031142</v>
      </c>
    </row>
    <row r="153" spans="1:7" ht="12.75">
      <c r="A153" s="156">
        <v>145</v>
      </c>
      <c r="B153" s="159" t="s">
        <v>582</v>
      </c>
      <c r="C153" s="159" t="s">
        <v>284</v>
      </c>
      <c r="D153" s="159" t="s">
        <v>263</v>
      </c>
      <c r="E153" s="159" t="s">
        <v>282</v>
      </c>
      <c r="F153" s="161" t="s">
        <v>353</v>
      </c>
      <c r="G153" s="162">
        <v>7031142</v>
      </c>
    </row>
    <row r="154" spans="1:7" ht="63.75">
      <c r="A154" s="156">
        <v>146</v>
      </c>
      <c r="B154" s="159" t="s">
        <v>582</v>
      </c>
      <c r="C154" s="159" t="s">
        <v>284</v>
      </c>
      <c r="D154" s="159" t="s">
        <v>266</v>
      </c>
      <c r="E154" s="159" t="s">
        <v>432</v>
      </c>
      <c r="F154" s="161" t="s">
        <v>364</v>
      </c>
      <c r="G154" s="162">
        <v>8619542</v>
      </c>
    </row>
    <row r="155" spans="1:7" ht="12.75">
      <c r="A155" s="156">
        <v>147</v>
      </c>
      <c r="B155" s="159" t="s">
        <v>582</v>
      </c>
      <c r="C155" s="159" t="s">
        <v>284</v>
      </c>
      <c r="D155" s="159" t="s">
        <v>266</v>
      </c>
      <c r="E155" s="159" t="s">
        <v>282</v>
      </c>
      <c r="F155" s="161" t="s">
        <v>353</v>
      </c>
      <c r="G155" s="162">
        <v>8619542</v>
      </c>
    </row>
    <row r="156" spans="1:7" ht="12.75">
      <c r="A156" s="156">
        <v>148</v>
      </c>
      <c r="B156" s="159" t="s">
        <v>582</v>
      </c>
      <c r="C156" s="159" t="s">
        <v>294</v>
      </c>
      <c r="D156" s="159" t="s">
        <v>85</v>
      </c>
      <c r="E156" s="159" t="s">
        <v>432</v>
      </c>
      <c r="F156" s="161" t="s">
        <v>386</v>
      </c>
      <c r="G156" s="162">
        <v>870316</v>
      </c>
    </row>
    <row r="157" spans="1:7" ht="51">
      <c r="A157" s="156">
        <v>149</v>
      </c>
      <c r="B157" s="159" t="s">
        <v>582</v>
      </c>
      <c r="C157" s="159" t="s">
        <v>294</v>
      </c>
      <c r="D157" s="159" t="s">
        <v>263</v>
      </c>
      <c r="E157" s="159" t="s">
        <v>432</v>
      </c>
      <c r="F157" s="161" t="s">
        <v>265</v>
      </c>
      <c r="G157" s="162">
        <v>494858</v>
      </c>
    </row>
    <row r="158" spans="1:7" ht="25.5">
      <c r="A158" s="156">
        <v>150</v>
      </c>
      <c r="B158" s="159" t="s">
        <v>582</v>
      </c>
      <c r="C158" s="159" t="s">
        <v>294</v>
      </c>
      <c r="D158" s="159" t="s">
        <v>263</v>
      </c>
      <c r="E158" s="159" t="s">
        <v>490</v>
      </c>
      <c r="F158" s="161" t="s">
        <v>525</v>
      </c>
      <c r="G158" s="162">
        <v>494858</v>
      </c>
    </row>
    <row r="159" spans="1:7" ht="63.75">
      <c r="A159" s="156">
        <v>151</v>
      </c>
      <c r="B159" s="159" t="s">
        <v>582</v>
      </c>
      <c r="C159" s="159" t="s">
        <v>294</v>
      </c>
      <c r="D159" s="159" t="s">
        <v>266</v>
      </c>
      <c r="E159" s="159" t="s">
        <v>432</v>
      </c>
      <c r="F159" s="161" t="s">
        <v>364</v>
      </c>
      <c r="G159" s="162">
        <v>375458</v>
      </c>
    </row>
    <row r="160" spans="1:7" ht="25.5">
      <c r="A160" s="156">
        <v>152</v>
      </c>
      <c r="B160" s="159" t="s">
        <v>582</v>
      </c>
      <c r="C160" s="159" t="s">
        <v>294</v>
      </c>
      <c r="D160" s="159" t="s">
        <v>266</v>
      </c>
      <c r="E160" s="159" t="s">
        <v>490</v>
      </c>
      <c r="F160" s="161" t="s">
        <v>525</v>
      </c>
      <c r="G160" s="162">
        <v>375458</v>
      </c>
    </row>
    <row r="161" spans="1:7" ht="12.75">
      <c r="A161" s="156">
        <v>153</v>
      </c>
      <c r="B161" s="159" t="s">
        <v>582</v>
      </c>
      <c r="C161" s="159" t="s">
        <v>298</v>
      </c>
      <c r="D161" s="159" t="s">
        <v>85</v>
      </c>
      <c r="E161" s="159" t="s">
        <v>432</v>
      </c>
      <c r="F161" s="161" t="s">
        <v>388</v>
      </c>
      <c r="G161" s="162">
        <v>2700000</v>
      </c>
    </row>
    <row r="162" spans="1:7" ht="12.75">
      <c r="A162" s="156">
        <v>154</v>
      </c>
      <c r="B162" s="159" t="s">
        <v>582</v>
      </c>
      <c r="C162" s="159" t="s">
        <v>300</v>
      </c>
      <c r="D162" s="159" t="s">
        <v>85</v>
      </c>
      <c r="E162" s="159" t="s">
        <v>432</v>
      </c>
      <c r="F162" s="161" t="s">
        <v>389</v>
      </c>
      <c r="G162" s="162">
        <v>2700000</v>
      </c>
    </row>
    <row r="163" spans="1:7" ht="38.25">
      <c r="A163" s="156">
        <v>155</v>
      </c>
      <c r="B163" s="159" t="s">
        <v>582</v>
      </c>
      <c r="C163" s="159" t="s">
        <v>300</v>
      </c>
      <c r="D163" s="159" t="s">
        <v>9</v>
      </c>
      <c r="E163" s="159" t="s">
        <v>432</v>
      </c>
      <c r="F163" s="161" t="s">
        <v>10</v>
      </c>
      <c r="G163" s="162">
        <v>2700000</v>
      </c>
    </row>
    <row r="164" spans="1:7" ht="12.75">
      <c r="A164" s="156">
        <v>156</v>
      </c>
      <c r="B164" s="159" t="s">
        <v>582</v>
      </c>
      <c r="C164" s="159" t="s">
        <v>300</v>
      </c>
      <c r="D164" s="159" t="s">
        <v>9</v>
      </c>
      <c r="E164" s="159" t="s">
        <v>1</v>
      </c>
      <c r="F164" s="161" t="s">
        <v>2</v>
      </c>
      <c r="G164" s="162">
        <v>2700000</v>
      </c>
    </row>
    <row r="165" spans="1:7" s="70" customFormat="1" ht="12.75">
      <c r="A165" s="154">
        <v>157</v>
      </c>
      <c r="B165" s="163" t="s">
        <v>584</v>
      </c>
      <c r="C165" s="163" t="s">
        <v>434</v>
      </c>
      <c r="D165" s="163" t="s">
        <v>85</v>
      </c>
      <c r="E165" s="163" t="s">
        <v>432</v>
      </c>
      <c r="F165" s="160" t="s">
        <v>370</v>
      </c>
      <c r="G165" s="164">
        <f>113843829+660000-40167-120500</f>
        <v>114343162</v>
      </c>
    </row>
    <row r="166" spans="1:7" ht="12.75">
      <c r="A166" s="156">
        <v>158</v>
      </c>
      <c r="B166" s="159" t="s">
        <v>584</v>
      </c>
      <c r="C166" s="159" t="s">
        <v>195</v>
      </c>
      <c r="D166" s="159" t="s">
        <v>85</v>
      </c>
      <c r="E166" s="159" t="s">
        <v>432</v>
      </c>
      <c r="F166" s="161" t="s">
        <v>365</v>
      </c>
      <c r="G166" s="162">
        <f>113843829+660000-40167-120500</f>
        <v>114343162</v>
      </c>
    </row>
    <row r="167" spans="1:7" ht="12.75">
      <c r="A167" s="156">
        <v>159</v>
      </c>
      <c r="B167" s="159" t="s">
        <v>584</v>
      </c>
      <c r="C167" s="159" t="s">
        <v>197</v>
      </c>
      <c r="D167" s="159" t="s">
        <v>85</v>
      </c>
      <c r="E167" s="159" t="s">
        <v>432</v>
      </c>
      <c r="F167" s="161" t="s">
        <v>366</v>
      </c>
      <c r="G167" s="162">
        <f>39833163+660000</f>
        <v>40493163</v>
      </c>
    </row>
    <row r="168" spans="1:7" ht="25.5">
      <c r="A168" s="156">
        <v>160</v>
      </c>
      <c r="B168" s="159" t="s">
        <v>584</v>
      </c>
      <c r="C168" s="159" t="s">
        <v>197</v>
      </c>
      <c r="D168" s="159" t="s">
        <v>199</v>
      </c>
      <c r="E168" s="159" t="s">
        <v>432</v>
      </c>
      <c r="F168" s="161" t="s">
        <v>371</v>
      </c>
      <c r="G168" s="162">
        <f>39748163+660000</f>
        <v>40408163</v>
      </c>
    </row>
    <row r="169" spans="1:7" ht="25.5">
      <c r="A169" s="156">
        <v>161</v>
      </c>
      <c r="B169" s="159" t="s">
        <v>584</v>
      </c>
      <c r="C169" s="159" t="s">
        <v>197</v>
      </c>
      <c r="D169" s="159" t="s">
        <v>199</v>
      </c>
      <c r="E169" s="159" t="s">
        <v>490</v>
      </c>
      <c r="F169" s="161" t="s">
        <v>525</v>
      </c>
      <c r="G169" s="162">
        <f>39748163+660000</f>
        <v>40408163</v>
      </c>
    </row>
    <row r="170" spans="1:7" ht="70.5" customHeight="1">
      <c r="A170" s="156">
        <v>162</v>
      </c>
      <c r="B170" s="159" t="s">
        <v>584</v>
      </c>
      <c r="C170" s="159" t="s">
        <v>197</v>
      </c>
      <c r="D170" s="159" t="s">
        <v>271</v>
      </c>
      <c r="E170" s="159" t="s">
        <v>432</v>
      </c>
      <c r="F170" s="161" t="s">
        <v>11</v>
      </c>
      <c r="G170" s="162">
        <v>70000</v>
      </c>
    </row>
    <row r="171" spans="1:7" ht="25.5">
      <c r="A171" s="156">
        <v>163</v>
      </c>
      <c r="B171" s="159" t="s">
        <v>584</v>
      </c>
      <c r="C171" s="159" t="s">
        <v>197</v>
      </c>
      <c r="D171" s="159" t="s">
        <v>271</v>
      </c>
      <c r="E171" s="159" t="s">
        <v>490</v>
      </c>
      <c r="F171" s="161" t="s">
        <v>525</v>
      </c>
      <c r="G171" s="162">
        <v>70000</v>
      </c>
    </row>
    <row r="172" spans="1:7" ht="93" customHeight="1">
      <c r="A172" s="156">
        <v>164</v>
      </c>
      <c r="B172" s="159" t="s">
        <v>584</v>
      </c>
      <c r="C172" s="159" t="s">
        <v>197</v>
      </c>
      <c r="D172" s="159" t="s">
        <v>12</v>
      </c>
      <c r="E172" s="159" t="s">
        <v>432</v>
      </c>
      <c r="F172" s="161" t="s">
        <v>562</v>
      </c>
      <c r="G172" s="162">
        <v>15000</v>
      </c>
    </row>
    <row r="173" spans="1:7" ht="12.75">
      <c r="A173" s="156">
        <v>165</v>
      </c>
      <c r="B173" s="159" t="s">
        <v>584</v>
      </c>
      <c r="C173" s="159" t="s">
        <v>197</v>
      </c>
      <c r="D173" s="159" t="s">
        <v>12</v>
      </c>
      <c r="E173" s="159" t="s">
        <v>443</v>
      </c>
      <c r="F173" s="161" t="s">
        <v>328</v>
      </c>
      <c r="G173" s="162">
        <v>15000</v>
      </c>
    </row>
    <row r="174" spans="1:7" ht="12.75">
      <c r="A174" s="156">
        <v>166</v>
      </c>
      <c r="B174" s="159" t="s">
        <v>584</v>
      </c>
      <c r="C174" s="159" t="s">
        <v>201</v>
      </c>
      <c r="D174" s="159" t="s">
        <v>85</v>
      </c>
      <c r="E174" s="159" t="s">
        <v>432</v>
      </c>
      <c r="F174" s="161" t="s">
        <v>372</v>
      </c>
      <c r="G174" s="162">
        <f>63753356-40167-120500</f>
        <v>63592689</v>
      </c>
    </row>
    <row r="175" spans="1:7" ht="25.5">
      <c r="A175" s="156">
        <v>167</v>
      </c>
      <c r="B175" s="159" t="s">
        <v>584</v>
      </c>
      <c r="C175" s="159" t="s">
        <v>201</v>
      </c>
      <c r="D175" s="159" t="s">
        <v>203</v>
      </c>
      <c r="E175" s="159" t="s">
        <v>432</v>
      </c>
      <c r="F175" s="161" t="s">
        <v>373</v>
      </c>
      <c r="G175" s="162">
        <v>4733080</v>
      </c>
    </row>
    <row r="176" spans="1:7" ht="25.5">
      <c r="A176" s="156">
        <v>168</v>
      </c>
      <c r="B176" s="159" t="s">
        <v>584</v>
      </c>
      <c r="C176" s="159" t="s">
        <v>201</v>
      </c>
      <c r="D176" s="159" t="s">
        <v>203</v>
      </c>
      <c r="E176" s="159" t="s">
        <v>490</v>
      </c>
      <c r="F176" s="161" t="s">
        <v>525</v>
      </c>
      <c r="G176" s="162">
        <v>4733080</v>
      </c>
    </row>
    <row r="177" spans="1:7" s="70" customFormat="1" ht="25.5">
      <c r="A177" s="156">
        <v>169</v>
      </c>
      <c r="B177" s="159" t="s">
        <v>584</v>
      </c>
      <c r="C177" s="159" t="s">
        <v>201</v>
      </c>
      <c r="D177" s="159" t="s">
        <v>205</v>
      </c>
      <c r="E177" s="159" t="s">
        <v>432</v>
      </c>
      <c r="F177" s="161" t="s">
        <v>374</v>
      </c>
      <c r="G177" s="162">
        <v>14753609</v>
      </c>
    </row>
    <row r="178" spans="1:7" ht="25.5">
      <c r="A178" s="156">
        <v>170</v>
      </c>
      <c r="B178" s="159" t="s">
        <v>584</v>
      </c>
      <c r="C178" s="159" t="s">
        <v>201</v>
      </c>
      <c r="D178" s="159" t="s">
        <v>205</v>
      </c>
      <c r="E178" s="159" t="s">
        <v>490</v>
      </c>
      <c r="F178" s="161" t="s">
        <v>525</v>
      </c>
      <c r="G178" s="162">
        <v>14753609</v>
      </c>
    </row>
    <row r="179" spans="1:7" ht="25.5">
      <c r="A179" s="156">
        <v>171</v>
      </c>
      <c r="B179" s="159" t="s">
        <v>584</v>
      </c>
      <c r="C179" s="159" t="s">
        <v>201</v>
      </c>
      <c r="D179" s="159" t="s">
        <v>207</v>
      </c>
      <c r="E179" s="159" t="s">
        <v>432</v>
      </c>
      <c r="F179" s="161" t="s">
        <v>375</v>
      </c>
      <c r="G179" s="162">
        <v>679100</v>
      </c>
    </row>
    <row r="180" spans="1:7" ht="25.5">
      <c r="A180" s="156">
        <v>172</v>
      </c>
      <c r="B180" s="159" t="s">
        <v>584</v>
      </c>
      <c r="C180" s="159" t="s">
        <v>201</v>
      </c>
      <c r="D180" s="159" t="s">
        <v>207</v>
      </c>
      <c r="E180" s="159" t="s">
        <v>490</v>
      </c>
      <c r="F180" s="161" t="s">
        <v>525</v>
      </c>
      <c r="G180" s="162">
        <v>679100</v>
      </c>
    </row>
    <row r="181" spans="1:7" ht="38.25">
      <c r="A181" s="156">
        <v>173</v>
      </c>
      <c r="B181" s="159" t="s">
        <v>584</v>
      </c>
      <c r="C181" s="159" t="s">
        <v>201</v>
      </c>
      <c r="D181" s="159" t="s">
        <v>261</v>
      </c>
      <c r="E181" s="159" t="s">
        <v>432</v>
      </c>
      <c r="F181" s="161" t="s">
        <v>13</v>
      </c>
      <c r="G181" s="162">
        <v>6169000</v>
      </c>
    </row>
    <row r="182" spans="1:7" ht="25.5">
      <c r="A182" s="156">
        <v>174</v>
      </c>
      <c r="B182" s="159" t="s">
        <v>584</v>
      </c>
      <c r="C182" s="159" t="s">
        <v>201</v>
      </c>
      <c r="D182" s="159" t="s">
        <v>261</v>
      </c>
      <c r="E182" s="159" t="s">
        <v>490</v>
      </c>
      <c r="F182" s="161" t="s">
        <v>525</v>
      </c>
      <c r="G182" s="162">
        <v>6169000</v>
      </c>
    </row>
    <row r="183" spans="1:7" ht="127.5">
      <c r="A183" s="156">
        <v>175</v>
      </c>
      <c r="B183" s="159" t="s">
        <v>584</v>
      </c>
      <c r="C183" s="159" t="s">
        <v>201</v>
      </c>
      <c r="D183" s="159" t="s">
        <v>14</v>
      </c>
      <c r="E183" s="159" t="s">
        <v>432</v>
      </c>
      <c r="F183" s="161" t="s">
        <v>566</v>
      </c>
      <c r="G183" s="162">
        <v>34004000</v>
      </c>
    </row>
    <row r="184" spans="1:7" ht="25.5">
      <c r="A184" s="156">
        <v>176</v>
      </c>
      <c r="B184" s="159" t="s">
        <v>584</v>
      </c>
      <c r="C184" s="159" t="s">
        <v>201</v>
      </c>
      <c r="D184" s="159" t="s">
        <v>14</v>
      </c>
      <c r="E184" s="159" t="s">
        <v>490</v>
      </c>
      <c r="F184" s="161" t="s">
        <v>525</v>
      </c>
      <c r="G184" s="162">
        <v>34004000</v>
      </c>
    </row>
    <row r="185" spans="1:7" ht="178.5">
      <c r="A185" s="156">
        <v>177</v>
      </c>
      <c r="B185" s="159" t="s">
        <v>584</v>
      </c>
      <c r="C185" s="159" t="s">
        <v>201</v>
      </c>
      <c r="D185" s="159" t="s">
        <v>15</v>
      </c>
      <c r="E185" s="159" t="s">
        <v>432</v>
      </c>
      <c r="F185" s="161" t="s">
        <v>567</v>
      </c>
      <c r="G185" s="162">
        <v>274000</v>
      </c>
    </row>
    <row r="186" spans="1:7" ht="25.5">
      <c r="A186" s="156">
        <v>178</v>
      </c>
      <c r="B186" s="159" t="s">
        <v>584</v>
      </c>
      <c r="C186" s="159" t="s">
        <v>201</v>
      </c>
      <c r="D186" s="159" t="s">
        <v>15</v>
      </c>
      <c r="E186" s="159" t="s">
        <v>490</v>
      </c>
      <c r="F186" s="161" t="s">
        <v>525</v>
      </c>
      <c r="G186" s="162">
        <v>274000</v>
      </c>
    </row>
    <row r="187" spans="1:7" ht="76.5">
      <c r="A187" s="156">
        <v>179</v>
      </c>
      <c r="B187" s="159" t="s">
        <v>584</v>
      </c>
      <c r="C187" s="159" t="s">
        <v>201</v>
      </c>
      <c r="D187" s="159" t="s">
        <v>16</v>
      </c>
      <c r="E187" s="159" t="s">
        <v>432</v>
      </c>
      <c r="F187" s="161" t="s">
        <v>526</v>
      </c>
      <c r="G187" s="162">
        <v>570000</v>
      </c>
    </row>
    <row r="188" spans="1:7" ht="25.5">
      <c r="A188" s="156">
        <v>180</v>
      </c>
      <c r="B188" s="159" t="s">
        <v>584</v>
      </c>
      <c r="C188" s="159" t="s">
        <v>201</v>
      </c>
      <c r="D188" s="159" t="s">
        <v>16</v>
      </c>
      <c r="E188" s="159" t="s">
        <v>490</v>
      </c>
      <c r="F188" s="161" t="s">
        <v>525</v>
      </c>
      <c r="G188" s="162">
        <v>570000</v>
      </c>
    </row>
    <row r="189" spans="1:7" ht="127.5">
      <c r="A189" s="156">
        <v>181</v>
      </c>
      <c r="B189" s="159" t="s">
        <v>584</v>
      </c>
      <c r="C189" s="159" t="s">
        <v>201</v>
      </c>
      <c r="D189" s="159" t="s">
        <v>272</v>
      </c>
      <c r="E189" s="159" t="s">
        <v>432</v>
      </c>
      <c r="F189" s="161" t="s">
        <v>568</v>
      </c>
      <c r="G189" s="162">
        <v>697000</v>
      </c>
    </row>
    <row r="190" spans="1:7" ht="25.5">
      <c r="A190" s="156">
        <v>182</v>
      </c>
      <c r="B190" s="159" t="s">
        <v>584</v>
      </c>
      <c r="C190" s="159" t="s">
        <v>201</v>
      </c>
      <c r="D190" s="159" t="s">
        <v>272</v>
      </c>
      <c r="E190" s="159" t="s">
        <v>490</v>
      </c>
      <c r="F190" s="161" t="s">
        <v>525</v>
      </c>
      <c r="G190" s="162">
        <v>697000</v>
      </c>
    </row>
    <row r="191" spans="1:7" ht="76.5">
      <c r="A191" s="156">
        <v>183</v>
      </c>
      <c r="B191" s="159" t="s">
        <v>584</v>
      </c>
      <c r="C191" s="159" t="s">
        <v>201</v>
      </c>
      <c r="D191" s="159" t="s">
        <v>273</v>
      </c>
      <c r="E191" s="159" t="s">
        <v>432</v>
      </c>
      <c r="F191" s="161" t="s">
        <v>527</v>
      </c>
      <c r="G191" s="162">
        <v>203000</v>
      </c>
    </row>
    <row r="192" spans="1:7" ht="25.5">
      <c r="A192" s="156">
        <v>184</v>
      </c>
      <c r="B192" s="159" t="s">
        <v>584</v>
      </c>
      <c r="C192" s="159" t="s">
        <v>201</v>
      </c>
      <c r="D192" s="159" t="s">
        <v>273</v>
      </c>
      <c r="E192" s="159" t="s">
        <v>490</v>
      </c>
      <c r="F192" s="161" t="s">
        <v>525</v>
      </c>
      <c r="G192" s="162">
        <v>203000</v>
      </c>
    </row>
    <row r="193" spans="1:7" ht="38.25">
      <c r="A193" s="156">
        <v>185</v>
      </c>
      <c r="B193" s="159" t="s">
        <v>584</v>
      </c>
      <c r="C193" s="159" t="s">
        <v>201</v>
      </c>
      <c r="D193" s="159" t="s">
        <v>9</v>
      </c>
      <c r="E193" s="159" t="s">
        <v>432</v>
      </c>
      <c r="F193" s="161" t="s">
        <v>10</v>
      </c>
      <c r="G193" s="162">
        <v>200000</v>
      </c>
    </row>
    <row r="194" spans="1:7" ht="12.75">
      <c r="A194" s="156">
        <v>186</v>
      </c>
      <c r="B194" s="159" t="s">
        <v>584</v>
      </c>
      <c r="C194" s="159" t="s">
        <v>201</v>
      </c>
      <c r="D194" s="159" t="s">
        <v>9</v>
      </c>
      <c r="E194" s="159" t="s">
        <v>443</v>
      </c>
      <c r="F194" s="161" t="s">
        <v>328</v>
      </c>
      <c r="G194" s="162">
        <v>200000</v>
      </c>
    </row>
    <row r="195" spans="1:7" ht="38.25">
      <c r="A195" s="156">
        <v>187</v>
      </c>
      <c r="B195" s="159" t="s">
        <v>584</v>
      </c>
      <c r="C195" s="159" t="s">
        <v>201</v>
      </c>
      <c r="D195" s="159" t="s">
        <v>17</v>
      </c>
      <c r="E195" s="159" t="s">
        <v>432</v>
      </c>
      <c r="F195" s="161" t="s">
        <v>18</v>
      </c>
      <c r="G195" s="162">
        <f>134617-40167</f>
        <v>94450</v>
      </c>
    </row>
    <row r="196" spans="1:7" ht="12.75">
      <c r="A196" s="156">
        <v>188</v>
      </c>
      <c r="B196" s="159" t="s">
        <v>584</v>
      </c>
      <c r="C196" s="159" t="s">
        <v>201</v>
      </c>
      <c r="D196" s="159" t="s">
        <v>17</v>
      </c>
      <c r="E196" s="159" t="s">
        <v>443</v>
      </c>
      <c r="F196" s="161" t="s">
        <v>328</v>
      </c>
      <c r="G196" s="162">
        <f>134617-40167</f>
        <v>94450</v>
      </c>
    </row>
    <row r="197" spans="1:7" ht="38.25">
      <c r="A197" s="156">
        <v>189</v>
      </c>
      <c r="B197" s="159" t="s">
        <v>584</v>
      </c>
      <c r="C197" s="159" t="s">
        <v>201</v>
      </c>
      <c r="D197" s="159" t="s">
        <v>7</v>
      </c>
      <c r="E197" s="159" t="s">
        <v>432</v>
      </c>
      <c r="F197" s="161" t="s">
        <v>8</v>
      </c>
      <c r="G197" s="162">
        <v>817000</v>
      </c>
    </row>
    <row r="198" spans="1:7" ht="12.75">
      <c r="A198" s="156">
        <v>190</v>
      </c>
      <c r="B198" s="159" t="s">
        <v>584</v>
      </c>
      <c r="C198" s="159" t="s">
        <v>201</v>
      </c>
      <c r="D198" s="159" t="s">
        <v>7</v>
      </c>
      <c r="E198" s="159" t="s">
        <v>443</v>
      </c>
      <c r="F198" s="161" t="s">
        <v>328</v>
      </c>
      <c r="G198" s="162">
        <v>817000</v>
      </c>
    </row>
    <row r="199" spans="1:7" ht="94.5" customHeight="1">
      <c r="A199" s="156">
        <v>191</v>
      </c>
      <c r="B199" s="159" t="s">
        <v>584</v>
      </c>
      <c r="C199" s="159" t="s">
        <v>201</v>
      </c>
      <c r="D199" s="159" t="s">
        <v>12</v>
      </c>
      <c r="E199" s="159" t="s">
        <v>432</v>
      </c>
      <c r="F199" s="161" t="s">
        <v>565</v>
      </c>
      <c r="G199" s="162">
        <v>22500</v>
      </c>
    </row>
    <row r="200" spans="1:7" ht="12.75">
      <c r="A200" s="156">
        <v>192</v>
      </c>
      <c r="B200" s="159" t="s">
        <v>584</v>
      </c>
      <c r="C200" s="159" t="s">
        <v>201</v>
      </c>
      <c r="D200" s="159" t="s">
        <v>12</v>
      </c>
      <c r="E200" s="159" t="s">
        <v>443</v>
      </c>
      <c r="F200" s="161" t="s">
        <v>328</v>
      </c>
      <c r="G200" s="162">
        <v>22500</v>
      </c>
    </row>
    <row r="201" spans="1:7" ht="38.25">
      <c r="A201" s="156">
        <v>193</v>
      </c>
      <c r="B201" s="159" t="s">
        <v>584</v>
      </c>
      <c r="C201" s="159" t="s">
        <v>201</v>
      </c>
      <c r="D201" s="159" t="s">
        <v>209</v>
      </c>
      <c r="E201" s="159" t="s">
        <v>432</v>
      </c>
      <c r="F201" s="161" t="s">
        <v>254</v>
      </c>
      <c r="G201" s="162">
        <v>217000</v>
      </c>
    </row>
    <row r="202" spans="1:7" ht="12.75">
      <c r="A202" s="156">
        <v>194</v>
      </c>
      <c r="B202" s="159" t="s">
        <v>584</v>
      </c>
      <c r="C202" s="159" t="s">
        <v>201</v>
      </c>
      <c r="D202" s="159" t="s">
        <v>209</v>
      </c>
      <c r="E202" s="159" t="s">
        <v>443</v>
      </c>
      <c r="F202" s="161" t="s">
        <v>328</v>
      </c>
      <c r="G202" s="162">
        <v>217000</v>
      </c>
    </row>
    <row r="203" spans="1:7" ht="63.75">
      <c r="A203" s="156">
        <v>195</v>
      </c>
      <c r="B203" s="159" t="s">
        <v>584</v>
      </c>
      <c r="C203" s="159" t="s">
        <v>201</v>
      </c>
      <c r="D203" s="159" t="s">
        <v>211</v>
      </c>
      <c r="E203" s="159" t="s">
        <v>432</v>
      </c>
      <c r="F203" s="161" t="s">
        <v>255</v>
      </c>
      <c r="G203" s="162">
        <v>64500</v>
      </c>
    </row>
    <row r="204" spans="1:7" ht="12.75">
      <c r="A204" s="156">
        <v>196</v>
      </c>
      <c r="B204" s="159" t="s">
        <v>584</v>
      </c>
      <c r="C204" s="159" t="s">
        <v>201</v>
      </c>
      <c r="D204" s="159" t="s">
        <v>211</v>
      </c>
      <c r="E204" s="159" t="s">
        <v>443</v>
      </c>
      <c r="F204" s="161" t="s">
        <v>328</v>
      </c>
      <c r="G204" s="162">
        <v>64500</v>
      </c>
    </row>
    <row r="205" spans="1:7" ht="69" customHeight="1">
      <c r="A205" s="156">
        <v>197</v>
      </c>
      <c r="B205" s="159" t="s">
        <v>584</v>
      </c>
      <c r="C205" s="159" t="s">
        <v>201</v>
      </c>
      <c r="D205" s="159" t="s">
        <v>213</v>
      </c>
      <c r="E205" s="159" t="s">
        <v>432</v>
      </c>
      <c r="F205" s="161" t="s">
        <v>256</v>
      </c>
      <c r="G205" s="162">
        <f>214950-120500</f>
        <v>94450</v>
      </c>
    </row>
    <row r="206" spans="1:7" ht="12.75">
      <c r="A206" s="156">
        <v>198</v>
      </c>
      <c r="B206" s="159" t="s">
        <v>584</v>
      </c>
      <c r="C206" s="159" t="s">
        <v>201</v>
      </c>
      <c r="D206" s="159" t="s">
        <v>213</v>
      </c>
      <c r="E206" s="159" t="s">
        <v>443</v>
      </c>
      <c r="F206" s="161" t="s">
        <v>328</v>
      </c>
      <c r="G206" s="162">
        <f>214950-120500</f>
        <v>94450</v>
      </c>
    </row>
    <row r="207" spans="1:7" ht="12.75">
      <c r="A207" s="156">
        <v>199</v>
      </c>
      <c r="B207" s="159" t="s">
        <v>584</v>
      </c>
      <c r="C207" s="159" t="s">
        <v>215</v>
      </c>
      <c r="D207" s="159" t="s">
        <v>85</v>
      </c>
      <c r="E207" s="159" t="s">
        <v>432</v>
      </c>
      <c r="F207" s="161" t="s">
        <v>376</v>
      </c>
      <c r="G207" s="162">
        <v>2568800</v>
      </c>
    </row>
    <row r="208" spans="1:7" ht="12.75">
      <c r="A208" s="156">
        <v>200</v>
      </c>
      <c r="B208" s="159" t="s">
        <v>584</v>
      </c>
      <c r="C208" s="159" t="s">
        <v>215</v>
      </c>
      <c r="D208" s="159" t="s">
        <v>219</v>
      </c>
      <c r="E208" s="159" t="s">
        <v>432</v>
      </c>
      <c r="F208" s="161" t="s">
        <v>257</v>
      </c>
      <c r="G208" s="162">
        <v>1976000</v>
      </c>
    </row>
    <row r="209" spans="1:7" ht="12.75">
      <c r="A209" s="156">
        <v>201</v>
      </c>
      <c r="B209" s="159" t="s">
        <v>584</v>
      </c>
      <c r="C209" s="159" t="s">
        <v>215</v>
      </c>
      <c r="D209" s="159" t="s">
        <v>219</v>
      </c>
      <c r="E209" s="159" t="s">
        <v>443</v>
      </c>
      <c r="F209" s="161" t="s">
        <v>328</v>
      </c>
      <c r="G209" s="162">
        <v>1976000</v>
      </c>
    </row>
    <row r="210" spans="1:7" ht="12.75">
      <c r="A210" s="156">
        <v>202</v>
      </c>
      <c r="B210" s="159" t="s">
        <v>584</v>
      </c>
      <c r="C210" s="159" t="s">
        <v>215</v>
      </c>
      <c r="D210" s="159" t="s">
        <v>221</v>
      </c>
      <c r="E210" s="159" t="s">
        <v>432</v>
      </c>
      <c r="F210" s="161" t="s">
        <v>377</v>
      </c>
      <c r="G210" s="162">
        <v>592800</v>
      </c>
    </row>
    <row r="211" spans="1:7" ht="12.75">
      <c r="A211" s="156">
        <v>203</v>
      </c>
      <c r="B211" s="159" t="s">
        <v>584</v>
      </c>
      <c r="C211" s="159" t="s">
        <v>215</v>
      </c>
      <c r="D211" s="159" t="s">
        <v>221</v>
      </c>
      <c r="E211" s="159" t="s">
        <v>443</v>
      </c>
      <c r="F211" s="161" t="s">
        <v>328</v>
      </c>
      <c r="G211" s="162">
        <v>592800</v>
      </c>
    </row>
    <row r="212" spans="1:7" s="70" customFormat="1" ht="12.75">
      <c r="A212" s="156">
        <v>204</v>
      </c>
      <c r="B212" s="159" t="s">
        <v>584</v>
      </c>
      <c r="C212" s="159" t="s">
        <v>225</v>
      </c>
      <c r="D212" s="159" t="s">
        <v>85</v>
      </c>
      <c r="E212" s="159" t="s">
        <v>432</v>
      </c>
      <c r="F212" s="161" t="s">
        <v>378</v>
      </c>
      <c r="G212" s="162">
        <v>7688510</v>
      </c>
    </row>
    <row r="213" spans="1:7" ht="12.75">
      <c r="A213" s="156">
        <v>205</v>
      </c>
      <c r="B213" s="159" t="s">
        <v>584</v>
      </c>
      <c r="C213" s="159" t="s">
        <v>225</v>
      </c>
      <c r="D213" s="159" t="s">
        <v>95</v>
      </c>
      <c r="E213" s="159" t="s">
        <v>432</v>
      </c>
      <c r="F213" s="161" t="s">
        <v>320</v>
      </c>
      <c r="G213" s="162">
        <v>560665</v>
      </c>
    </row>
    <row r="214" spans="1:7" ht="25.5">
      <c r="A214" s="156">
        <v>206</v>
      </c>
      <c r="B214" s="159" t="s">
        <v>584</v>
      </c>
      <c r="C214" s="159" t="s">
        <v>225</v>
      </c>
      <c r="D214" s="159" t="s">
        <v>95</v>
      </c>
      <c r="E214" s="159" t="s">
        <v>91</v>
      </c>
      <c r="F214" s="161" t="s">
        <v>318</v>
      </c>
      <c r="G214" s="162">
        <v>560665</v>
      </c>
    </row>
    <row r="215" spans="1:7" ht="25.5">
      <c r="A215" s="156">
        <v>207</v>
      </c>
      <c r="B215" s="159" t="s">
        <v>584</v>
      </c>
      <c r="C215" s="159" t="s">
        <v>225</v>
      </c>
      <c r="D215" s="159" t="s">
        <v>177</v>
      </c>
      <c r="E215" s="159" t="s">
        <v>432</v>
      </c>
      <c r="F215" s="161" t="s">
        <v>51</v>
      </c>
      <c r="G215" s="162">
        <v>7127845</v>
      </c>
    </row>
    <row r="216" spans="1:7" ht="25.5">
      <c r="A216" s="156">
        <v>208</v>
      </c>
      <c r="B216" s="159" t="s">
        <v>584</v>
      </c>
      <c r="C216" s="159" t="s">
        <v>225</v>
      </c>
      <c r="D216" s="159" t="s">
        <v>177</v>
      </c>
      <c r="E216" s="159" t="s">
        <v>490</v>
      </c>
      <c r="F216" s="161" t="s">
        <v>51</v>
      </c>
      <c r="G216" s="162">
        <v>7127845</v>
      </c>
    </row>
    <row r="217" spans="1:7" s="70" customFormat="1" ht="12.75">
      <c r="A217" s="154">
        <v>209</v>
      </c>
      <c r="B217" s="163" t="s">
        <v>585</v>
      </c>
      <c r="C217" s="163" t="s">
        <v>434</v>
      </c>
      <c r="D217" s="163" t="s">
        <v>85</v>
      </c>
      <c r="E217" s="163" t="s">
        <v>432</v>
      </c>
      <c r="F217" s="160" t="s">
        <v>379</v>
      </c>
      <c r="G217" s="164">
        <f>15882977+40167+120500</f>
        <v>16043644</v>
      </c>
    </row>
    <row r="218" spans="1:7" ht="12.75">
      <c r="A218" s="156">
        <v>210</v>
      </c>
      <c r="B218" s="159" t="s">
        <v>585</v>
      </c>
      <c r="C218" s="159" t="s">
        <v>195</v>
      </c>
      <c r="D218" s="159" t="s">
        <v>85</v>
      </c>
      <c r="E218" s="159" t="s">
        <v>432</v>
      </c>
      <c r="F218" s="161" t="s">
        <v>365</v>
      </c>
      <c r="G218" s="162">
        <f>2152320+40167+120500</f>
        <v>2312987</v>
      </c>
    </row>
    <row r="219" spans="1:7" ht="12.75">
      <c r="A219" s="156">
        <v>211</v>
      </c>
      <c r="B219" s="159" t="s">
        <v>585</v>
      </c>
      <c r="C219" s="159" t="s">
        <v>215</v>
      </c>
      <c r="D219" s="159" t="s">
        <v>85</v>
      </c>
      <c r="E219" s="159" t="s">
        <v>432</v>
      </c>
      <c r="F219" s="161" t="s">
        <v>376</v>
      </c>
      <c r="G219" s="162">
        <f>2152320+40167+120500</f>
        <v>2312987</v>
      </c>
    </row>
    <row r="220" spans="1:7" ht="12.75">
      <c r="A220" s="156">
        <v>212</v>
      </c>
      <c r="B220" s="159" t="s">
        <v>585</v>
      </c>
      <c r="C220" s="159" t="s">
        <v>215</v>
      </c>
      <c r="D220" s="159" t="s">
        <v>95</v>
      </c>
      <c r="E220" s="159" t="s">
        <v>432</v>
      </c>
      <c r="F220" s="161" t="s">
        <v>320</v>
      </c>
      <c r="G220" s="162">
        <v>571318</v>
      </c>
    </row>
    <row r="221" spans="1:7" ht="25.5">
      <c r="A221" s="156">
        <v>213</v>
      </c>
      <c r="B221" s="159" t="s">
        <v>585</v>
      </c>
      <c r="C221" s="159" t="s">
        <v>215</v>
      </c>
      <c r="D221" s="159" t="s">
        <v>95</v>
      </c>
      <c r="E221" s="159" t="s">
        <v>91</v>
      </c>
      <c r="F221" s="161" t="s">
        <v>318</v>
      </c>
      <c r="G221" s="162">
        <v>571318</v>
      </c>
    </row>
    <row r="222" spans="1:7" ht="25.5">
      <c r="A222" s="156">
        <v>214</v>
      </c>
      <c r="B222" s="159" t="s">
        <v>585</v>
      </c>
      <c r="C222" s="159" t="s">
        <v>215</v>
      </c>
      <c r="D222" s="159" t="s">
        <v>217</v>
      </c>
      <c r="E222" s="159" t="s">
        <v>432</v>
      </c>
      <c r="F222" s="161" t="s">
        <v>380</v>
      </c>
      <c r="G222" s="162">
        <v>800002</v>
      </c>
    </row>
    <row r="223" spans="1:7" ht="25.5">
      <c r="A223" s="156">
        <v>215</v>
      </c>
      <c r="B223" s="159" t="s">
        <v>585</v>
      </c>
      <c r="C223" s="159" t="s">
        <v>215</v>
      </c>
      <c r="D223" s="159" t="s">
        <v>217</v>
      </c>
      <c r="E223" s="159" t="s">
        <v>490</v>
      </c>
      <c r="F223" s="161" t="s">
        <v>525</v>
      </c>
      <c r="G223" s="162">
        <v>800002</v>
      </c>
    </row>
    <row r="224" spans="1:7" ht="12.75">
      <c r="A224" s="156">
        <v>216</v>
      </c>
      <c r="B224" s="159" t="s">
        <v>585</v>
      </c>
      <c r="C224" s="159" t="s">
        <v>215</v>
      </c>
      <c r="D224" s="159" t="s">
        <v>221</v>
      </c>
      <c r="E224" s="159" t="s">
        <v>432</v>
      </c>
      <c r="F224" s="161" t="s">
        <v>377</v>
      </c>
      <c r="G224" s="162">
        <v>335000</v>
      </c>
    </row>
    <row r="225" spans="1:7" ht="12.75">
      <c r="A225" s="156">
        <v>217</v>
      </c>
      <c r="B225" s="159" t="s">
        <v>585</v>
      </c>
      <c r="C225" s="159" t="s">
        <v>215</v>
      </c>
      <c r="D225" s="159" t="s">
        <v>221</v>
      </c>
      <c r="E225" s="159" t="s">
        <v>443</v>
      </c>
      <c r="F225" s="161" t="s">
        <v>328</v>
      </c>
      <c r="G225" s="162">
        <v>335000</v>
      </c>
    </row>
    <row r="226" spans="1:7" s="70" customFormat="1" ht="38.25">
      <c r="A226" s="156">
        <v>218</v>
      </c>
      <c r="B226" s="159" t="s">
        <v>585</v>
      </c>
      <c r="C226" s="159" t="s">
        <v>215</v>
      </c>
      <c r="D226" s="159" t="s">
        <v>103</v>
      </c>
      <c r="E226" s="159" t="s">
        <v>432</v>
      </c>
      <c r="F226" s="161" t="s">
        <v>330</v>
      </c>
      <c r="G226" s="162">
        <v>20000</v>
      </c>
    </row>
    <row r="227" spans="1:7" ht="12.75">
      <c r="A227" s="156">
        <v>219</v>
      </c>
      <c r="B227" s="159" t="s">
        <v>585</v>
      </c>
      <c r="C227" s="159" t="s">
        <v>215</v>
      </c>
      <c r="D227" s="159" t="s">
        <v>103</v>
      </c>
      <c r="E227" s="159" t="s">
        <v>443</v>
      </c>
      <c r="F227" s="161" t="s">
        <v>328</v>
      </c>
      <c r="G227" s="162">
        <v>20000</v>
      </c>
    </row>
    <row r="228" spans="1:7" ht="28.5" customHeight="1">
      <c r="A228" s="156">
        <v>220</v>
      </c>
      <c r="B228" s="159" t="s">
        <v>585</v>
      </c>
      <c r="C228" s="159" t="s">
        <v>215</v>
      </c>
      <c r="D228" s="159" t="s">
        <v>19</v>
      </c>
      <c r="E228" s="159" t="s">
        <v>432</v>
      </c>
      <c r="F228" s="161" t="s">
        <v>20</v>
      </c>
      <c r="G228" s="162">
        <v>72000</v>
      </c>
    </row>
    <row r="229" spans="1:7" ht="12.75">
      <c r="A229" s="156">
        <v>221</v>
      </c>
      <c r="B229" s="159" t="s">
        <v>585</v>
      </c>
      <c r="C229" s="159" t="s">
        <v>215</v>
      </c>
      <c r="D229" s="159" t="s">
        <v>19</v>
      </c>
      <c r="E229" s="159" t="s">
        <v>443</v>
      </c>
      <c r="F229" s="161" t="s">
        <v>328</v>
      </c>
      <c r="G229" s="162">
        <v>72000</v>
      </c>
    </row>
    <row r="230" spans="1:7" ht="38.25">
      <c r="A230" s="156">
        <v>222</v>
      </c>
      <c r="B230" s="159" t="s">
        <v>585</v>
      </c>
      <c r="C230" s="159" t="s">
        <v>215</v>
      </c>
      <c r="D230" s="159" t="s">
        <v>17</v>
      </c>
      <c r="E230" s="159" t="s">
        <v>432</v>
      </c>
      <c r="F230" s="161" t="s">
        <v>18</v>
      </c>
      <c r="G230" s="162">
        <v>82917</v>
      </c>
    </row>
    <row r="231" spans="1:7" ht="12.75">
      <c r="A231" s="156">
        <v>223</v>
      </c>
      <c r="B231" s="159" t="s">
        <v>585</v>
      </c>
      <c r="C231" s="159" t="s">
        <v>215</v>
      </c>
      <c r="D231" s="159" t="s">
        <v>17</v>
      </c>
      <c r="E231" s="159" t="s">
        <v>443</v>
      </c>
      <c r="F231" s="161" t="s">
        <v>328</v>
      </c>
      <c r="G231" s="162">
        <f>42750+40167</f>
        <v>82917</v>
      </c>
    </row>
    <row r="232" spans="1:7" ht="25.5">
      <c r="A232" s="156">
        <v>224</v>
      </c>
      <c r="B232" s="159" t="s">
        <v>585</v>
      </c>
      <c r="C232" s="159" t="s">
        <v>215</v>
      </c>
      <c r="D232" s="159" t="s">
        <v>223</v>
      </c>
      <c r="E232" s="159" t="s">
        <v>432</v>
      </c>
      <c r="F232" s="161" t="s">
        <v>258</v>
      </c>
      <c r="G232" s="162">
        <v>197000</v>
      </c>
    </row>
    <row r="233" spans="1:7" ht="12.75">
      <c r="A233" s="156">
        <v>225</v>
      </c>
      <c r="B233" s="159" t="s">
        <v>585</v>
      </c>
      <c r="C233" s="159" t="s">
        <v>215</v>
      </c>
      <c r="D233" s="159" t="s">
        <v>223</v>
      </c>
      <c r="E233" s="159" t="s">
        <v>443</v>
      </c>
      <c r="F233" s="161" t="s">
        <v>328</v>
      </c>
      <c r="G233" s="162">
        <v>197000</v>
      </c>
    </row>
    <row r="234" spans="1:7" ht="69" customHeight="1">
      <c r="A234" s="156">
        <v>226</v>
      </c>
      <c r="B234" s="159" t="s">
        <v>585</v>
      </c>
      <c r="C234" s="159" t="s">
        <v>215</v>
      </c>
      <c r="D234" s="159" t="s">
        <v>213</v>
      </c>
      <c r="E234" s="159" t="s">
        <v>432</v>
      </c>
      <c r="F234" s="161" t="s">
        <v>256</v>
      </c>
      <c r="G234" s="162">
        <v>234750</v>
      </c>
    </row>
    <row r="235" spans="1:7" ht="12.75">
      <c r="A235" s="156">
        <v>227</v>
      </c>
      <c r="B235" s="159" t="s">
        <v>585</v>
      </c>
      <c r="C235" s="159" t="s">
        <v>215</v>
      </c>
      <c r="D235" s="159" t="s">
        <v>213</v>
      </c>
      <c r="E235" s="159" t="s">
        <v>443</v>
      </c>
      <c r="F235" s="161" t="s">
        <v>328</v>
      </c>
      <c r="G235" s="162">
        <f>114250+120500</f>
        <v>234750</v>
      </c>
    </row>
    <row r="236" spans="1:7" ht="12.75">
      <c r="A236" s="156">
        <v>228</v>
      </c>
      <c r="B236" s="159" t="s">
        <v>585</v>
      </c>
      <c r="C236" s="159" t="s">
        <v>227</v>
      </c>
      <c r="D236" s="159" t="s">
        <v>85</v>
      </c>
      <c r="E236" s="159" t="s">
        <v>432</v>
      </c>
      <c r="F236" s="161" t="s">
        <v>381</v>
      </c>
      <c r="G236" s="162">
        <v>10648392</v>
      </c>
    </row>
    <row r="237" spans="1:7" s="70" customFormat="1" ht="12.75">
      <c r="A237" s="156">
        <v>229</v>
      </c>
      <c r="B237" s="159" t="s">
        <v>585</v>
      </c>
      <c r="C237" s="159" t="s">
        <v>229</v>
      </c>
      <c r="D237" s="159" t="s">
        <v>85</v>
      </c>
      <c r="E237" s="159" t="s">
        <v>432</v>
      </c>
      <c r="F237" s="161" t="s">
        <v>382</v>
      </c>
      <c r="G237" s="162">
        <v>10288392</v>
      </c>
    </row>
    <row r="238" spans="1:7" ht="25.5">
      <c r="A238" s="156">
        <v>230</v>
      </c>
      <c r="B238" s="159" t="s">
        <v>585</v>
      </c>
      <c r="C238" s="159" t="s">
        <v>229</v>
      </c>
      <c r="D238" s="159" t="s">
        <v>242</v>
      </c>
      <c r="E238" s="159" t="s">
        <v>432</v>
      </c>
      <c r="F238" s="161" t="s">
        <v>259</v>
      </c>
      <c r="G238" s="162">
        <v>6775139</v>
      </c>
    </row>
    <row r="239" spans="1:7" ht="25.5">
      <c r="A239" s="156">
        <v>231</v>
      </c>
      <c r="B239" s="159" t="s">
        <v>585</v>
      </c>
      <c r="C239" s="159" t="s">
        <v>229</v>
      </c>
      <c r="D239" s="159" t="s">
        <v>242</v>
      </c>
      <c r="E239" s="159" t="s">
        <v>490</v>
      </c>
      <c r="F239" s="161" t="s">
        <v>525</v>
      </c>
      <c r="G239" s="162">
        <v>6775139</v>
      </c>
    </row>
    <row r="240" spans="1:7" ht="12.75">
      <c r="A240" s="156">
        <v>232</v>
      </c>
      <c r="B240" s="159" t="s">
        <v>585</v>
      </c>
      <c r="C240" s="159" t="s">
        <v>229</v>
      </c>
      <c r="D240" s="159" t="s">
        <v>244</v>
      </c>
      <c r="E240" s="159" t="s">
        <v>432</v>
      </c>
      <c r="F240" s="161" t="s">
        <v>383</v>
      </c>
      <c r="G240" s="162">
        <v>2706653</v>
      </c>
    </row>
    <row r="241" spans="1:7" ht="25.5">
      <c r="A241" s="156">
        <v>233</v>
      </c>
      <c r="B241" s="159" t="s">
        <v>585</v>
      </c>
      <c r="C241" s="159" t="s">
        <v>229</v>
      </c>
      <c r="D241" s="159" t="s">
        <v>244</v>
      </c>
      <c r="E241" s="159" t="s">
        <v>490</v>
      </c>
      <c r="F241" s="161" t="s">
        <v>525</v>
      </c>
      <c r="G241" s="162">
        <v>2706653</v>
      </c>
    </row>
    <row r="242" spans="1:7" ht="38.25">
      <c r="A242" s="156">
        <v>234</v>
      </c>
      <c r="B242" s="159" t="s">
        <v>585</v>
      </c>
      <c r="C242" s="159" t="s">
        <v>229</v>
      </c>
      <c r="D242" s="159" t="s">
        <v>21</v>
      </c>
      <c r="E242" s="159" t="s">
        <v>432</v>
      </c>
      <c r="F242" s="161" t="s">
        <v>22</v>
      </c>
      <c r="G242" s="162">
        <v>791600</v>
      </c>
    </row>
    <row r="243" spans="1:7" ht="12.75">
      <c r="A243" s="156">
        <v>235</v>
      </c>
      <c r="B243" s="159" t="s">
        <v>585</v>
      </c>
      <c r="C243" s="159" t="s">
        <v>229</v>
      </c>
      <c r="D243" s="159" t="s">
        <v>21</v>
      </c>
      <c r="E243" s="159" t="s">
        <v>443</v>
      </c>
      <c r="F243" s="161" t="s">
        <v>328</v>
      </c>
      <c r="G243" s="162">
        <v>791600</v>
      </c>
    </row>
    <row r="244" spans="1:7" ht="96" customHeight="1">
      <c r="A244" s="156">
        <v>236</v>
      </c>
      <c r="B244" s="159" t="s">
        <v>585</v>
      </c>
      <c r="C244" s="159" t="s">
        <v>229</v>
      </c>
      <c r="D244" s="159" t="s">
        <v>12</v>
      </c>
      <c r="E244" s="159" t="s">
        <v>432</v>
      </c>
      <c r="F244" s="161" t="s">
        <v>565</v>
      </c>
      <c r="G244" s="162">
        <v>15000</v>
      </c>
    </row>
    <row r="245" spans="1:7" ht="12.75">
      <c r="A245" s="156">
        <v>237</v>
      </c>
      <c r="B245" s="159" t="s">
        <v>585</v>
      </c>
      <c r="C245" s="159" t="s">
        <v>229</v>
      </c>
      <c r="D245" s="159" t="s">
        <v>12</v>
      </c>
      <c r="E245" s="159" t="s">
        <v>443</v>
      </c>
      <c r="F245" s="161" t="s">
        <v>328</v>
      </c>
      <c r="G245" s="162">
        <v>15000</v>
      </c>
    </row>
    <row r="246" spans="1:7" ht="25.5">
      <c r="A246" s="156">
        <v>238</v>
      </c>
      <c r="B246" s="159" t="s">
        <v>585</v>
      </c>
      <c r="C246" s="159" t="s">
        <v>275</v>
      </c>
      <c r="D246" s="159" t="s">
        <v>85</v>
      </c>
      <c r="E246" s="159" t="s">
        <v>432</v>
      </c>
      <c r="F246" s="161" t="s">
        <v>384</v>
      </c>
      <c r="G246" s="162">
        <v>360000</v>
      </c>
    </row>
    <row r="247" spans="1:7" ht="38.25">
      <c r="A247" s="156">
        <v>239</v>
      </c>
      <c r="B247" s="159" t="s">
        <v>585</v>
      </c>
      <c r="C247" s="159" t="s">
        <v>275</v>
      </c>
      <c r="D247" s="159" t="s">
        <v>21</v>
      </c>
      <c r="E247" s="159" t="s">
        <v>432</v>
      </c>
      <c r="F247" s="161" t="s">
        <v>22</v>
      </c>
      <c r="G247" s="162">
        <v>360000</v>
      </c>
    </row>
    <row r="248" spans="1:7" ht="12.75">
      <c r="A248" s="156">
        <v>240</v>
      </c>
      <c r="B248" s="159" t="s">
        <v>585</v>
      </c>
      <c r="C248" s="159" t="s">
        <v>275</v>
      </c>
      <c r="D248" s="159" t="s">
        <v>21</v>
      </c>
      <c r="E248" s="159" t="s">
        <v>443</v>
      </c>
      <c r="F248" s="161" t="s">
        <v>328</v>
      </c>
      <c r="G248" s="162">
        <v>360000</v>
      </c>
    </row>
    <row r="249" spans="1:7" ht="12.75">
      <c r="A249" s="156">
        <v>241</v>
      </c>
      <c r="B249" s="159" t="s">
        <v>585</v>
      </c>
      <c r="C249" s="159" t="s">
        <v>507</v>
      </c>
      <c r="D249" s="159" t="s">
        <v>85</v>
      </c>
      <c r="E249" s="159" t="s">
        <v>432</v>
      </c>
      <c r="F249" s="161" t="s">
        <v>350</v>
      </c>
      <c r="G249" s="162">
        <v>673200</v>
      </c>
    </row>
    <row r="250" spans="1:7" ht="12.75">
      <c r="A250" s="156">
        <v>242</v>
      </c>
      <c r="B250" s="159" t="s">
        <v>585</v>
      </c>
      <c r="C250" s="159" t="s">
        <v>284</v>
      </c>
      <c r="D250" s="159" t="s">
        <v>85</v>
      </c>
      <c r="E250" s="159" t="s">
        <v>432</v>
      </c>
      <c r="F250" s="161" t="s">
        <v>367</v>
      </c>
      <c r="G250" s="162">
        <v>673200</v>
      </c>
    </row>
    <row r="251" spans="1:7" ht="39" customHeight="1">
      <c r="A251" s="156">
        <v>243</v>
      </c>
      <c r="B251" s="159" t="s">
        <v>585</v>
      </c>
      <c r="C251" s="159" t="s">
        <v>284</v>
      </c>
      <c r="D251" s="159" t="s">
        <v>291</v>
      </c>
      <c r="E251" s="159" t="s">
        <v>432</v>
      </c>
      <c r="F251" s="161" t="s">
        <v>385</v>
      </c>
      <c r="G251" s="162">
        <v>306000</v>
      </c>
    </row>
    <row r="252" spans="1:7" ht="12.75">
      <c r="A252" s="156">
        <v>244</v>
      </c>
      <c r="B252" s="159" t="s">
        <v>585</v>
      </c>
      <c r="C252" s="159" t="s">
        <v>284</v>
      </c>
      <c r="D252" s="159" t="s">
        <v>291</v>
      </c>
      <c r="E252" s="159" t="s">
        <v>282</v>
      </c>
      <c r="F252" s="161" t="s">
        <v>353</v>
      </c>
      <c r="G252" s="162">
        <v>306000</v>
      </c>
    </row>
    <row r="253" spans="1:7" ht="25.5">
      <c r="A253" s="156">
        <v>245</v>
      </c>
      <c r="B253" s="159" t="s">
        <v>585</v>
      </c>
      <c r="C253" s="159" t="s">
        <v>284</v>
      </c>
      <c r="D253" s="159" t="s">
        <v>292</v>
      </c>
      <c r="E253" s="159" t="s">
        <v>432</v>
      </c>
      <c r="F253" s="161" t="s">
        <v>23</v>
      </c>
      <c r="G253" s="162">
        <v>367200</v>
      </c>
    </row>
    <row r="254" spans="1:7" ht="12.75">
      <c r="A254" s="156">
        <v>246</v>
      </c>
      <c r="B254" s="159" t="s">
        <v>585</v>
      </c>
      <c r="C254" s="159" t="s">
        <v>284</v>
      </c>
      <c r="D254" s="159" t="s">
        <v>292</v>
      </c>
      <c r="E254" s="159" t="s">
        <v>282</v>
      </c>
      <c r="F254" s="161" t="s">
        <v>353</v>
      </c>
      <c r="G254" s="162">
        <v>367200</v>
      </c>
    </row>
    <row r="255" spans="1:7" ht="12.75">
      <c r="A255" s="156">
        <v>247</v>
      </c>
      <c r="B255" s="159" t="s">
        <v>585</v>
      </c>
      <c r="C255" s="159" t="s">
        <v>298</v>
      </c>
      <c r="D255" s="159" t="s">
        <v>85</v>
      </c>
      <c r="E255" s="159" t="s">
        <v>432</v>
      </c>
      <c r="F255" s="161" t="s">
        <v>388</v>
      </c>
      <c r="G255" s="162">
        <v>2409065</v>
      </c>
    </row>
    <row r="256" spans="1:7" ht="12.75">
      <c r="A256" s="156">
        <v>248</v>
      </c>
      <c r="B256" s="159" t="s">
        <v>585</v>
      </c>
      <c r="C256" s="159" t="s">
        <v>300</v>
      </c>
      <c r="D256" s="159" t="s">
        <v>85</v>
      </c>
      <c r="E256" s="159" t="s">
        <v>432</v>
      </c>
      <c r="F256" s="161" t="s">
        <v>389</v>
      </c>
      <c r="G256" s="162">
        <v>2409065</v>
      </c>
    </row>
    <row r="257" spans="1:7" ht="25.5">
      <c r="A257" s="156">
        <v>249</v>
      </c>
      <c r="B257" s="159" t="s">
        <v>585</v>
      </c>
      <c r="C257" s="159" t="s">
        <v>300</v>
      </c>
      <c r="D257" s="159" t="s">
        <v>177</v>
      </c>
      <c r="E257" s="159" t="s">
        <v>432</v>
      </c>
      <c r="F257" s="161" t="s">
        <v>51</v>
      </c>
      <c r="G257" s="162">
        <v>2179065</v>
      </c>
    </row>
    <row r="258" spans="1:7" ht="25.5">
      <c r="A258" s="156">
        <v>250</v>
      </c>
      <c r="B258" s="159" t="s">
        <v>585</v>
      </c>
      <c r="C258" s="159" t="s">
        <v>300</v>
      </c>
      <c r="D258" s="159" t="s">
        <v>177</v>
      </c>
      <c r="E258" s="159" t="s">
        <v>490</v>
      </c>
      <c r="F258" s="161" t="s">
        <v>525</v>
      </c>
      <c r="G258" s="162">
        <v>2179065</v>
      </c>
    </row>
    <row r="259" spans="1:7" ht="38.25">
      <c r="A259" s="156">
        <v>251</v>
      </c>
      <c r="B259" s="159" t="s">
        <v>585</v>
      </c>
      <c r="C259" s="159" t="s">
        <v>300</v>
      </c>
      <c r="D259" s="159" t="s">
        <v>9</v>
      </c>
      <c r="E259" s="159" t="s">
        <v>432</v>
      </c>
      <c r="F259" s="161" t="s">
        <v>10</v>
      </c>
      <c r="G259" s="162">
        <v>230000</v>
      </c>
    </row>
    <row r="260" spans="1:7" ht="12.75">
      <c r="A260" s="156">
        <v>252</v>
      </c>
      <c r="B260" s="159" t="s">
        <v>585</v>
      </c>
      <c r="C260" s="159" t="s">
        <v>300</v>
      </c>
      <c r="D260" s="159" t="s">
        <v>9</v>
      </c>
      <c r="E260" s="159" t="s">
        <v>443</v>
      </c>
      <c r="F260" s="161" t="s">
        <v>328</v>
      </c>
      <c r="G260" s="162">
        <v>230000</v>
      </c>
    </row>
    <row r="261" spans="1:7" s="70" customFormat="1" ht="12.75">
      <c r="A261" s="154">
        <v>253</v>
      </c>
      <c r="B261" s="163" t="s">
        <v>391</v>
      </c>
      <c r="C261" s="163" t="s">
        <v>434</v>
      </c>
      <c r="D261" s="163" t="s">
        <v>85</v>
      </c>
      <c r="E261" s="163" t="s">
        <v>432</v>
      </c>
      <c r="F261" s="160" t="s">
        <v>390</v>
      </c>
      <c r="G261" s="164">
        <f>337390+71394</f>
        <v>408784</v>
      </c>
    </row>
    <row r="262" spans="1:7" ht="12.75">
      <c r="A262" s="156">
        <v>254</v>
      </c>
      <c r="B262" s="159" t="s">
        <v>391</v>
      </c>
      <c r="C262" s="159" t="s">
        <v>84</v>
      </c>
      <c r="D262" s="159" t="s">
        <v>85</v>
      </c>
      <c r="E262" s="159" t="s">
        <v>432</v>
      </c>
      <c r="F262" s="161" t="s">
        <v>315</v>
      </c>
      <c r="G262" s="162">
        <f>337390+71394</f>
        <v>408784</v>
      </c>
    </row>
    <row r="263" spans="1:7" ht="51">
      <c r="A263" s="156">
        <v>255</v>
      </c>
      <c r="B263" s="159" t="s">
        <v>391</v>
      </c>
      <c r="C263" s="159" t="s">
        <v>93</v>
      </c>
      <c r="D263" s="159" t="s">
        <v>85</v>
      </c>
      <c r="E263" s="159" t="s">
        <v>432</v>
      </c>
      <c r="F263" s="161" t="s">
        <v>392</v>
      </c>
      <c r="G263" s="162">
        <f>337390+71394</f>
        <v>408784</v>
      </c>
    </row>
    <row r="264" spans="1:7" ht="12.75">
      <c r="A264" s="156">
        <v>256</v>
      </c>
      <c r="B264" s="159" t="s">
        <v>391</v>
      </c>
      <c r="C264" s="159" t="s">
        <v>93</v>
      </c>
      <c r="D264" s="159" t="s">
        <v>95</v>
      </c>
      <c r="E264" s="159" t="s">
        <v>432</v>
      </c>
      <c r="F264" s="161" t="s">
        <v>320</v>
      </c>
      <c r="G264" s="162">
        <f>337390+71394</f>
        <v>408784</v>
      </c>
    </row>
    <row r="265" spans="1:7" ht="25.5">
      <c r="A265" s="156">
        <v>257</v>
      </c>
      <c r="B265" s="159" t="s">
        <v>391</v>
      </c>
      <c r="C265" s="159" t="s">
        <v>93</v>
      </c>
      <c r="D265" s="159" t="s">
        <v>95</v>
      </c>
      <c r="E265" s="159" t="s">
        <v>91</v>
      </c>
      <c r="F265" s="161" t="s">
        <v>318</v>
      </c>
      <c r="G265" s="162">
        <f>337390+71394</f>
        <v>408784</v>
      </c>
    </row>
    <row r="266" spans="1:7" s="70" customFormat="1" ht="25.5">
      <c r="A266" s="154">
        <v>258</v>
      </c>
      <c r="B266" s="163" t="s">
        <v>394</v>
      </c>
      <c r="C266" s="163" t="s">
        <v>434</v>
      </c>
      <c r="D266" s="163" t="s">
        <v>85</v>
      </c>
      <c r="E266" s="163" t="s">
        <v>432</v>
      </c>
      <c r="F266" s="160" t="s">
        <v>393</v>
      </c>
      <c r="G266" s="164">
        <v>1133215</v>
      </c>
    </row>
    <row r="267" spans="1:7" ht="12.75">
      <c r="A267" s="156">
        <v>259</v>
      </c>
      <c r="B267" s="159" t="s">
        <v>394</v>
      </c>
      <c r="C267" s="159" t="s">
        <v>84</v>
      </c>
      <c r="D267" s="159" t="s">
        <v>85</v>
      </c>
      <c r="E267" s="159" t="s">
        <v>432</v>
      </c>
      <c r="F267" s="161" t="s">
        <v>315</v>
      </c>
      <c r="G267" s="162">
        <v>1133215</v>
      </c>
    </row>
    <row r="268" spans="1:7" ht="38.25">
      <c r="A268" s="156">
        <v>260</v>
      </c>
      <c r="B268" s="159" t="s">
        <v>394</v>
      </c>
      <c r="C268" s="159" t="s">
        <v>99</v>
      </c>
      <c r="D268" s="159" t="s">
        <v>85</v>
      </c>
      <c r="E268" s="159" t="s">
        <v>432</v>
      </c>
      <c r="F268" s="161" t="s">
        <v>395</v>
      </c>
      <c r="G268" s="162">
        <v>1133215</v>
      </c>
    </row>
    <row r="269" spans="1:7" ht="12.75">
      <c r="A269" s="156">
        <v>261</v>
      </c>
      <c r="B269" s="159" t="s">
        <v>394</v>
      </c>
      <c r="C269" s="159" t="s">
        <v>99</v>
      </c>
      <c r="D269" s="159" t="s">
        <v>95</v>
      </c>
      <c r="E269" s="159" t="s">
        <v>432</v>
      </c>
      <c r="F269" s="161" t="s">
        <v>320</v>
      </c>
      <c r="G269" s="162">
        <v>536105</v>
      </c>
    </row>
    <row r="270" spans="1:7" ht="25.5">
      <c r="A270" s="156">
        <v>262</v>
      </c>
      <c r="B270" s="159" t="s">
        <v>394</v>
      </c>
      <c r="C270" s="159" t="s">
        <v>99</v>
      </c>
      <c r="D270" s="159" t="s">
        <v>95</v>
      </c>
      <c r="E270" s="159" t="s">
        <v>91</v>
      </c>
      <c r="F270" s="161" t="s">
        <v>318</v>
      </c>
      <c r="G270" s="162">
        <v>536105</v>
      </c>
    </row>
    <row r="271" spans="1:7" ht="25.5">
      <c r="A271" s="156">
        <v>263</v>
      </c>
      <c r="B271" s="159" t="s">
        <v>394</v>
      </c>
      <c r="C271" s="159" t="s">
        <v>99</v>
      </c>
      <c r="D271" s="159" t="s">
        <v>101</v>
      </c>
      <c r="E271" s="159" t="s">
        <v>432</v>
      </c>
      <c r="F271" s="161" t="s">
        <v>396</v>
      </c>
      <c r="G271" s="162">
        <v>577110</v>
      </c>
    </row>
    <row r="272" spans="1:7" ht="25.5">
      <c r="A272" s="156">
        <v>264</v>
      </c>
      <c r="B272" s="159" t="s">
        <v>394</v>
      </c>
      <c r="C272" s="159" t="s">
        <v>99</v>
      </c>
      <c r="D272" s="159" t="s">
        <v>101</v>
      </c>
      <c r="E272" s="159" t="s">
        <v>91</v>
      </c>
      <c r="F272" s="161" t="s">
        <v>318</v>
      </c>
      <c r="G272" s="162">
        <v>577110</v>
      </c>
    </row>
    <row r="273" spans="1:7" ht="38.25">
      <c r="A273" s="156">
        <v>265</v>
      </c>
      <c r="B273" s="159" t="s">
        <v>394</v>
      </c>
      <c r="C273" s="159" t="s">
        <v>99</v>
      </c>
      <c r="D273" s="159" t="s">
        <v>103</v>
      </c>
      <c r="E273" s="159" t="s">
        <v>432</v>
      </c>
      <c r="F273" s="161" t="s">
        <v>330</v>
      </c>
      <c r="G273" s="162">
        <v>20000</v>
      </c>
    </row>
    <row r="274" spans="1:7" ht="12.75">
      <c r="A274" s="156">
        <v>266</v>
      </c>
      <c r="B274" s="159" t="s">
        <v>394</v>
      </c>
      <c r="C274" s="159" t="s">
        <v>99</v>
      </c>
      <c r="D274" s="159" t="s">
        <v>103</v>
      </c>
      <c r="E274" s="159" t="s">
        <v>443</v>
      </c>
      <c r="F274" s="161" t="s">
        <v>328</v>
      </c>
      <c r="G274" s="162">
        <v>20000</v>
      </c>
    </row>
    <row r="275" spans="1:7" s="70" customFormat="1" ht="25.5">
      <c r="A275" s="154">
        <v>267</v>
      </c>
      <c r="B275" s="163" t="s">
        <v>489</v>
      </c>
      <c r="C275" s="163" t="s">
        <v>434</v>
      </c>
      <c r="D275" s="163" t="s">
        <v>85</v>
      </c>
      <c r="E275" s="163" t="s">
        <v>432</v>
      </c>
      <c r="F275" s="160" t="s">
        <v>397</v>
      </c>
      <c r="G275" s="164">
        <v>3811234</v>
      </c>
    </row>
    <row r="276" spans="1:7" ht="12.75">
      <c r="A276" s="156">
        <v>268</v>
      </c>
      <c r="B276" s="159" t="s">
        <v>489</v>
      </c>
      <c r="C276" s="159" t="s">
        <v>84</v>
      </c>
      <c r="D276" s="159" t="s">
        <v>85</v>
      </c>
      <c r="E276" s="159" t="s">
        <v>432</v>
      </c>
      <c r="F276" s="161" t="s">
        <v>315</v>
      </c>
      <c r="G276" s="162">
        <v>3481234</v>
      </c>
    </row>
    <row r="277" spans="1:7" ht="38.25">
      <c r="A277" s="156">
        <v>269</v>
      </c>
      <c r="B277" s="159" t="s">
        <v>489</v>
      </c>
      <c r="C277" s="159" t="s">
        <v>99</v>
      </c>
      <c r="D277" s="159" t="s">
        <v>85</v>
      </c>
      <c r="E277" s="159" t="s">
        <v>432</v>
      </c>
      <c r="F277" s="161" t="s">
        <v>395</v>
      </c>
      <c r="G277" s="162">
        <v>3481234</v>
      </c>
    </row>
    <row r="278" spans="1:7" ht="12.75">
      <c r="A278" s="156">
        <v>270</v>
      </c>
      <c r="B278" s="159" t="s">
        <v>489</v>
      </c>
      <c r="C278" s="159" t="s">
        <v>99</v>
      </c>
      <c r="D278" s="159" t="s">
        <v>95</v>
      </c>
      <c r="E278" s="159" t="s">
        <v>432</v>
      </c>
      <c r="F278" s="161" t="s">
        <v>320</v>
      </c>
      <c r="G278" s="162">
        <v>3465634</v>
      </c>
    </row>
    <row r="279" spans="1:7" ht="25.5">
      <c r="A279" s="156">
        <v>271</v>
      </c>
      <c r="B279" s="159" t="s">
        <v>489</v>
      </c>
      <c r="C279" s="159" t="s">
        <v>99</v>
      </c>
      <c r="D279" s="159" t="s">
        <v>95</v>
      </c>
      <c r="E279" s="159" t="s">
        <v>91</v>
      </c>
      <c r="F279" s="161" t="s">
        <v>318</v>
      </c>
      <c r="G279" s="162">
        <v>3465634</v>
      </c>
    </row>
    <row r="280" spans="1:7" ht="38.25">
      <c r="A280" s="156">
        <v>272</v>
      </c>
      <c r="B280" s="159" t="s">
        <v>489</v>
      </c>
      <c r="C280" s="159" t="s">
        <v>99</v>
      </c>
      <c r="D280" s="159" t="s">
        <v>103</v>
      </c>
      <c r="E280" s="159" t="s">
        <v>432</v>
      </c>
      <c r="F280" s="161" t="s">
        <v>330</v>
      </c>
      <c r="G280" s="162">
        <v>15600</v>
      </c>
    </row>
    <row r="281" spans="1:7" ht="12.75">
      <c r="A281" s="156">
        <v>273</v>
      </c>
      <c r="B281" s="159" t="s">
        <v>489</v>
      </c>
      <c r="C281" s="159" t="s">
        <v>99</v>
      </c>
      <c r="D281" s="159" t="s">
        <v>103</v>
      </c>
      <c r="E281" s="159" t="s">
        <v>443</v>
      </c>
      <c r="F281" s="161" t="s">
        <v>328</v>
      </c>
      <c r="G281" s="162">
        <v>15600</v>
      </c>
    </row>
    <row r="282" spans="1:7" ht="25.5">
      <c r="A282" s="156">
        <v>274</v>
      </c>
      <c r="B282" s="159" t="s">
        <v>489</v>
      </c>
      <c r="C282" s="159" t="s">
        <v>308</v>
      </c>
      <c r="D282" s="159" t="s">
        <v>85</v>
      </c>
      <c r="E282" s="159" t="s">
        <v>432</v>
      </c>
      <c r="F282" s="161" t="s">
        <v>398</v>
      </c>
      <c r="G282" s="162">
        <v>330000</v>
      </c>
    </row>
    <row r="283" spans="1:7" ht="25.5">
      <c r="A283" s="156">
        <v>275</v>
      </c>
      <c r="B283" s="159" t="s">
        <v>489</v>
      </c>
      <c r="C283" s="159" t="s">
        <v>310</v>
      </c>
      <c r="D283" s="159" t="s">
        <v>85</v>
      </c>
      <c r="E283" s="159" t="s">
        <v>432</v>
      </c>
      <c r="F283" s="161" t="s">
        <v>399</v>
      </c>
      <c r="G283" s="162">
        <v>330000</v>
      </c>
    </row>
    <row r="284" spans="1:7" ht="16.5" customHeight="1">
      <c r="A284" s="156">
        <v>276</v>
      </c>
      <c r="B284" s="159" t="s">
        <v>489</v>
      </c>
      <c r="C284" s="159" t="s">
        <v>310</v>
      </c>
      <c r="D284" s="159" t="s">
        <v>312</v>
      </c>
      <c r="E284" s="159" t="s">
        <v>432</v>
      </c>
      <c r="F284" s="161" t="s">
        <v>400</v>
      </c>
      <c r="G284" s="162">
        <v>330000</v>
      </c>
    </row>
    <row r="285" spans="1:7" ht="12.75">
      <c r="A285" s="156">
        <v>277</v>
      </c>
      <c r="B285" s="159" t="s">
        <v>489</v>
      </c>
      <c r="C285" s="159" t="s">
        <v>310</v>
      </c>
      <c r="D285" s="159" t="s">
        <v>312</v>
      </c>
      <c r="E285" s="159" t="s">
        <v>110</v>
      </c>
      <c r="F285" s="161" t="s">
        <v>323</v>
      </c>
      <c r="G285" s="162">
        <v>330000</v>
      </c>
    </row>
    <row r="286" spans="1:7" s="70" customFormat="1" ht="12.75">
      <c r="A286" s="154">
        <v>278</v>
      </c>
      <c r="B286" s="93"/>
      <c r="C286" s="93"/>
      <c r="D286" s="93"/>
      <c r="E286" s="93"/>
      <c r="F286" s="158" t="s">
        <v>313</v>
      </c>
      <c r="G286" s="155">
        <f>212005700+200000-1000000+900000+660000+71394</f>
        <v>212837094</v>
      </c>
    </row>
  </sheetData>
  <sheetProtection/>
  <mergeCells count="6">
    <mergeCell ref="A7:G7"/>
    <mergeCell ref="A6:G6"/>
    <mergeCell ref="A5:G5"/>
    <mergeCell ref="F1:G1"/>
    <mergeCell ref="F3:G3"/>
    <mergeCell ref="E2:G2"/>
  </mergeCells>
  <printOptions/>
  <pageMargins left="0.7874015748031497" right="0.3937007874015748" top="0.3937007874015748" bottom="0.3937007874015748" header="0.5118110236220472" footer="0.5118110236220472"/>
  <pageSetup fitToHeight="0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37.140625" style="64" customWidth="1"/>
    <col min="2" max="2" width="25.28125" style="64" customWidth="1"/>
    <col min="3" max="3" width="29.140625" style="64" customWidth="1"/>
    <col min="4" max="16384" width="9.140625" style="64" customWidth="1"/>
  </cols>
  <sheetData>
    <row r="1" ht="12.75">
      <c r="C1" s="63" t="s">
        <v>693</v>
      </c>
    </row>
    <row r="2" ht="12.75">
      <c r="C2" s="63" t="s">
        <v>605</v>
      </c>
    </row>
    <row r="3" ht="12.75">
      <c r="C3" s="63" t="s">
        <v>664</v>
      </c>
    </row>
    <row r="4" ht="12.75">
      <c r="C4" s="63" t="s">
        <v>652</v>
      </c>
    </row>
    <row r="6" spans="1:3" ht="15.75" customHeight="1">
      <c r="A6" s="220" t="s">
        <v>665</v>
      </c>
      <c r="B6" s="220"/>
      <c r="C6" s="220"/>
    </row>
    <row r="7" spans="1:3" ht="15.75" customHeight="1">
      <c r="A7" s="220" t="s">
        <v>608</v>
      </c>
      <c r="B7" s="220"/>
      <c r="C7" s="220"/>
    </row>
    <row r="8" spans="1:3" ht="12.75">
      <c r="A8" s="99"/>
      <c r="B8" s="133"/>
      <c r="C8" s="63"/>
    </row>
    <row r="9" spans="1:3" ht="12.75">
      <c r="A9" s="76" t="s">
        <v>604</v>
      </c>
      <c r="B9" s="134" t="s">
        <v>609</v>
      </c>
      <c r="C9" s="134" t="s">
        <v>610</v>
      </c>
    </row>
    <row r="10" spans="1:3" ht="25.5">
      <c r="A10" s="86" t="s">
        <v>666</v>
      </c>
      <c r="B10" s="135" t="s">
        <v>667</v>
      </c>
      <c r="C10" s="136">
        <f>C11+C18</f>
        <v>0</v>
      </c>
    </row>
    <row r="11" spans="1:3" ht="38.25">
      <c r="A11" s="86" t="s">
        <v>668</v>
      </c>
      <c r="B11" s="135" t="s">
        <v>669</v>
      </c>
      <c r="C11" s="136">
        <f>C12</f>
        <v>0</v>
      </c>
    </row>
    <row r="12" spans="1:3" ht="12.75">
      <c r="A12" s="221" t="s">
        <v>611</v>
      </c>
      <c r="B12" s="222" t="s">
        <v>670</v>
      </c>
      <c r="C12" s="223">
        <f>C14+C16</f>
        <v>0</v>
      </c>
    </row>
    <row r="13" spans="1:3" ht="12.75">
      <c r="A13" s="221"/>
      <c r="B13" s="222"/>
      <c r="C13" s="223"/>
    </row>
    <row r="14" spans="1:3" ht="38.25">
      <c r="A14" s="72" t="s">
        <v>612</v>
      </c>
      <c r="B14" s="135" t="s">
        <v>671</v>
      </c>
      <c r="C14" s="137">
        <f>C15</f>
        <v>1232846</v>
      </c>
    </row>
    <row r="15" spans="1:3" ht="51">
      <c r="A15" s="72" t="s">
        <v>594</v>
      </c>
      <c r="B15" s="135" t="s">
        <v>672</v>
      </c>
      <c r="C15" s="138">
        <v>1232846</v>
      </c>
    </row>
    <row r="16" spans="1:3" ht="54" customHeight="1">
      <c r="A16" s="72" t="s">
        <v>614</v>
      </c>
      <c r="B16" s="135" t="s">
        <v>673</v>
      </c>
      <c r="C16" s="136">
        <f>C17</f>
        <v>-1232846</v>
      </c>
    </row>
    <row r="17" spans="1:3" ht="51.75" customHeight="1">
      <c r="A17" s="72" t="s">
        <v>596</v>
      </c>
      <c r="B17" s="135" t="s">
        <v>674</v>
      </c>
      <c r="C17" s="136">
        <v>-1232846</v>
      </c>
    </row>
    <row r="18" spans="1:3" ht="25.5">
      <c r="A18" s="86" t="s">
        <v>675</v>
      </c>
      <c r="B18" s="135" t="s">
        <v>676</v>
      </c>
      <c r="C18" s="136">
        <f>C19+C23</f>
        <v>0</v>
      </c>
    </row>
    <row r="19" spans="1:3" ht="12.75">
      <c r="A19" s="86" t="s">
        <v>677</v>
      </c>
      <c r="B19" s="135" t="s">
        <v>678</v>
      </c>
      <c r="C19" s="136">
        <f>C20</f>
        <v>-214069940</v>
      </c>
    </row>
    <row r="20" spans="1:3" ht="25.5">
      <c r="A20" s="86" t="s">
        <v>679</v>
      </c>
      <c r="B20" s="135" t="s">
        <v>680</v>
      </c>
      <c r="C20" s="136">
        <f>C21</f>
        <v>-214069940</v>
      </c>
    </row>
    <row r="21" spans="1:3" ht="25.5">
      <c r="A21" s="86" t="s">
        <v>681</v>
      </c>
      <c r="B21" s="135" t="s">
        <v>682</v>
      </c>
      <c r="C21" s="136">
        <f>C22</f>
        <v>-214069940</v>
      </c>
    </row>
    <row r="22" spans="1:3" ht="25.5">
      <c r="A22" s="86" t="s">
        <v>683</v>
      </c>
      <c r="B22" s="135" t="s">
        <v>684</v>
      </c>
      <c r="C22" s="136">
        <f>-212005700-1232846-200000+1000000-1631394</f>
        <v>-214069940</v>
      </c>
    </row>
    <row r="23" spans="1:3" ht="12.75">
      <c r="A23" s="86" t="s">
        <v>685</v>
      </c>
      <c r="B23" s="135" t="s">
        <v>686</v>
      </c>
      <c r="C23" s="136">
        <f>C24</f>
        <v>214069940</v>
      </c>
    </row>
    <row r="24" spans="1:3" ht="25.5">
      <c r="A24" s="86" t="s">
        <v>687</v>
      </c>
      <c r="B24" s="135" t="s">
        <v>688</v>
      </c>
      <c r="C24" s="136">
        <f>C25</f>
        <v>214069940</v>
      </c>
    </row>
    <row r="25" spans="1:3" ht="25.5">
      <c r="A25" s="86" t="s">
        <v>689</v>
      </c>
      <c r="B25" s="135" t="s">
        <v>690</v>
      </c>
      <c r="C25" s="136">
        <f>C26</f>
        <v>214069940</v>
      </c>
    </row>
    <row r="26" spans="1:3" ht="25.5">
      <c r="A26" s="72" t="s">
        <v>691</v>
      </c>
      <c r="B26" s="135" t="s">
        <v>692</v>
      </c>
      <c r="C26" s="136">
        <f>212005700+1232846+200000-1000000+1631394</f>
        <v>214069940</v>
      </c>
    </row>
  </sheetData>
  <sheetProtection/>
  <mergeCells count="5">
    <mergeCell ref="A6:C6"/>
    <mergeCell ref="A7:C7"/>
    <mergeCell ref="A12:A13"/>
    <mergeCell ref="B12:B13"/>
    <mergeCell ref="C12:C1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35.57421875" style="100" customWidth="1"/>
    <col min="2" max="2" width="23.57421875" style="100" customWidth="1"/>
    <col min="3" max="3" width="28.00390625" style="100" customWidth="1"/>
    <col min="4" max="16384" width="9.140625" style="100" customWidth="1"/>
  </cols>
  <sheetData>
    <row r="1" ht="12.75">
      <c r="C1" s="100" t="s">
        <v>722</v>
      </c>
    </row>
    <row r="2" ht="12.75">
      <c r="C2" s="100" t="s">
        <v>605</v>
      </c>
    </row>
    <row r="3" ht="12.75">
      <c r="C3" s="100" t="s">
        <v>606</v>
      </c>
    </row>
    <row r="4" ht="12.75">
      <c r="C4" s="100" t="s">
        <v>651</v>
      </c>
    </row>
    <row r="5" ht="6.75" customHeight="1"/>
    <row r="6" spans="1:3" ht="63.75" customHeight="1">
      <c r="A6" s="224" t="s">
        <v>694</v>
      </c>
      <c r="B6" s="224"/>
      <c r="C6" s="224"/>
    </row>
    <row r="7" spans="1:3" ht="28.5" customHeight="1">
      <c r="A7" s="228" t="s">
        <v>621</v>
      </c>
      <c r="B7" s="228"/>
      <c r="C7" s="228"/>
    </row>
    <row r="9" spans="1:3" ht="15.75">
      <c r="A9" s="224" t="s">
        <v>607</v>
      </c>
      <c r="B9" s="224"/>
      <c r="C9" s="224"/>
    </row>
    <row r="10" spans="1:3" ht="15.75">
      <c r="A10" s="224" t="s">
        <v>695</v>
      </c>
      <c r="B10" s="224"/>
      <c r="C10" s="224"/>
    </row>
    <row r="11" spans="1:5" ht="12.75">
      <c r="A11" s="105"/>
      <c r="B11" s="106"/>
      <c r="E11" s="108"/>
    </row>
    <row r="12" spans="1:3" s="106" customFormat="1" ht="12.75">
      <c r="A12" s="112" t="s">
        <v>604</v>
      </c>
      <c r="B12" s="109" t="s">
        <v>609</v>
      </c>
      <c r="C12" s="113" t="s">
        <v>610</v>
      </c>
    </row>
    <row r="13" spans="1:3" ht="12.75">
      <c r="A13" s="225" t="s">
        <v>611</v>
      </c>
      <c r="B13" s="229" t="s">
        <v>616</v>
      </c>
      <c r="C13" s="115"/>
    </row>
    <row r="14" spans="1:3" ht="12.75">
      <c r="A14" s="225"/>
      <c r="B14" s="229"/>
      <c r="C14" s="114">
        <v>0</v>
      </c>
    </row>
    <row r="15" spans="1:3" ht="51">
      <c r="A15" s="103" t="s">
        <v>612</v>
      </c>
      <c r="B15" s="110" t="s">
        <v>619</v>
      </c>
      <c r="C15" s="111" t="s">
        <v>613</v>
      </c>
    </row>
    <row r="16" spans="1:3" ht="51">
      <c r="A16" s="103" t="s">
        <v>594</v>
      </c>
      <c r="B16" s="110" t="s">
        <v>617</v>
      </c>
      <c r="C16" s="111" t="s">
        <v>613</v>
      </c>
    </row>
    <row r="17" spans="1:3" ht="12.75">
      <c r="A17" s="225" t="s">
        <v>614</v>
      </c>
      <c r="B17" s="226" t="s">
        <v>620</v>
      </c>
      <c r="C17" s="227" t="s">
        <v>615</v>
      </c>
    </row>
    <row r="18" spans="1:3" ht="12.75">
      <c r="A18" s="225"/>
      <c r="B18" s="226"/>
      <c r="C18" s="227"/>
    </row>
    <row r="19" spans="1:3" ht="51">
      <c r="A19" s="103" t="s">
        <v>596</v>
      </c>
      <c r="B19" s="110" t="s">
        <v>618</v>
      </c>
      <c r="C19" s="111" t="s">
        <v>615</v>
      </c>
    </row>
    <row r="20" ht="18.75">
      <c r="A20" s="107"/>
    </row>
    <row r="21" ht="18.75">
      <c r="A21" s="107"/>
    </row>
    <row r="22" ht="18.75">
      <c r="A22" s="107"/>
    </row>
  </sheetData>
  <sheetProtection/>
  <mergeCells count="9">
    <mergeCell ref="A6:C6"/>
    <mergeCell ref="A17:A18"/>
    <mergeCell ref="B17:B18"/>
    <mergeCell ref="C17:C18"/>
    <mergeCell ref="A7:C7"/>
    <mergeCell ref="A9:C9"/>
    <mergeCell ref="A10:C10"/>
    <mergeCell ref="A13:A14"/>
    <mergeCell ref="B13:B14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3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63.421875" style="63" customWidth="1"/>
    <col min="2" max="2" width="12.8515625" style="63" customWidth="1"/>
    <col min="3" max="3" width="17.8515625" style="63" customWidth="1"/>
    <col min="4" max="16384" width="9.140625" style="63" customWidth="1"/>
  </cols>
  <sheetData>
    <row r="1" ht="12.75">
      <c r="B1" s="63" t="s">
        <v>569</v>
      </c>
    </row>
    <row r="2" ht="12.75">
      <c r="B2" s="63" t="s">
        <v>605</v>
      </c>
    </row>
    <row r="3" ht="12.75">
      <c r="B3" s="63" t="s">
        <v>606</v>
      </c>
    </row>
    <row r="4" ht="12.75">
      <c r="C4" s="63" t="s">
        <v>653</v>
      </c>
    </row>
    <row r="6" spans="1:3" ht="35.25" customHeight="1">
      <c r="A6" s="230" t="s">
        <v>553</v>
      </c>
      <c r="B6" s="230"/>
      <c r="C6" s="230"/>
    </row>
    <row r="7" spans="1:3" ht="12.75">
      <c r="A7" s="231"/>
      <c r="B7" s="231"/>
      <c r="C7" s="231"/>
    </row>
    <row r="8" spans="1:3" ht="25.5">
      <c r="A8" s="172" t="s">
        <v>552</v>
      </c>
      <c r="B8" s="172" t="s">
        <v>404</v>
      </c>
      <c r="C8" s="172" t="s">
        <v>551</v>
      </c>
    </row>
    <row r="9" spans="1:3" ht="38.25">
      <c r="A9" s="175" t="s">
        <v>530</v>
      </c>
      <c r="B9" s="173" t="s">
        <v>121</v>
      </c>
      <c r="C9" s="176">
        <v>23000</v>
      </c>
    </row>
    <row r="10" spans="1:3" ht="38.25">
      <c r="A10" s="175" t="s">
        <v>531</v>
      </c>
      <c r="B10" s="173" t="s">
        <v>136</v>
      </c>
      <c r="C10" s="176">
        <v>343000</v>
      </c>
    </row>
    <row r="11" spans="1:3" ht="38.25">
      <c r="A11" s="175" t="s">
        <v>532</v>
      </c>
      <c r="B11" s="173" t="s">
        <v>151</v>
      </c>
      <c r="C11" s="176">
        <v>4753915</v>
      </c>
    </row>
    <row r="12" spans="1:3" ht="51">
      <c r="A12" s="175" t="s">
        <v>533</v>
      </c>
      <c r="B12" s="173" t="s">
        <v>162</v>
      </c>
      <c r="C12" s="176">
        <v>360000</v>
      </c>
    </row>
    <row r="13" spans="1:3" ht="25.5">
      <c r="A13" s="175" t="s">
        <v>534</v>
      </c>
      <c r="B13" s="173" t="s">
        <v>731</v>
      </c>
      <c r="C13" s="176">
        <v>246700</v>
      </c>
    </row>
    <row r="14" spans="1:3" ht="38.25">
      <c r="A14" s="175" t="s">
        <v>535</v>
      </c>
      <c r="B14" s="173" t="s">
        <v>163</v>
      </c>
      <c r="C14" s="176">
        <v>92000</v>
      </c>
    </row>
    <row r="15" spans="1:3" ht="25.5">
      <c r="A15" s="175" t="s">
        <v>536</v>
      </c>
      <c r="B15" s="173" t="s">
        <v>103</v>
      </c>
      <c r="C15" s="176">
        <v>118400</v>
      </c>
    </row>
    <row r="16" spans="1:3" ht="25.5">
      <c r="A16" s="175" t="s">
        <v>537</v>
      </c>
      <c r="B16" s="173" t="s">
        <v>183</v>
      </c>
      <c r="C16" s="176">
        <v>1289685</v>
      </c>
    </row>
    <row r="17" spans="1:3" ht="25.5">
      <c r="A17" s="175" t="s">
        <v>538</v>
      </c>
      <c r="B17" s="173" t="s">
        <v>21</v>
      </c>
      <c r="C17" s="176">
        <v>1151600</v>
      </c>
    </row>
    <row r="18" spans="1:3" ht="25.5">
      <c r="A18" s="175" t="s">
        <v>539</v>
      </c>
      <c r="B18" s="173" t="s">
        <v>291</v>
      </c>
      <c r="C18" s="176">
        <f>306000+500000</f>
        <v>806000</v>
      </c>
    </row>
    <row r="19" spans="1:3" ht="25.5">
      <c r="A19" s="175" t="s">
        <v>540</v>
      </c>
      <c r="B19" s="173" t="s">
        <v>9</v>
      </c>
      <c r="C19" s="176">
        <v>3130000</v>
      </c>
    </row>
    <row r="20" spans="1:3" ht="25.5">
      <c r="A20" s="175" t="s">
        <v>541</v>
      </c>
      <c r="B20" s="173" t="s">
        <v>739</v>
      </c>
      <c r="C20" s="176">
        <f>1500000+400000</f>
        <v>1900000</v>
      </c>
    </row>
    <row r="21" spans="1:3" ht="25.5">
      <c r="A21" s="175" t="s">
        <v>542</v>
      </c>
      <c r="B21" s="173" t="s">
        <v>19</v>
      </c>
      <c r="C21" s="176">
        <v>72000</v>
      </c>
    </row>
    <row r="22" spans="1:3" ht="25.5">
      <c r="A22" s="175" t="s">
        <v>543</v>
      </c>
      <c r="B22" s="173" t="s">
        <v>17</v>
      </c>
      <c r="C22" s="176">
        <v>177367</v>
      </c>
    </row>
    <row r="23" spans="1:3" ht="25.5">
      <c r="A23" s="175" t="s">
        <v>544</v>
      </c>
      <c r="B23" s="173" t="s">
        <v>156</v>
      </c>
      <c r="C23" s="176">
        <v>78500</v>
      </c>
    </row>
    <row r="24" spans="1:3" ht="25.5">
      <c r="A24" s="175" t="s">
        <v>545</v>
      </c>
      <c r="B24" s="173" t="s">
        <v>7</v>
      </c>
      <c r="C24" s="176">
        <v>2317000</v>
      </c>
    </row>
    <row r="25" spans="1:3" ht="38.25">
      <c r="A25" s="175" t="s">
        <v>546</v>
      </c>
      <c r="B25" s="173" t="s">
        <v>735</v>
      </c>
      <c r="C25" s="176">
        <v>847000</v>
      </c>
    </row>
    <row r="26" spans="1:3" ht="25.5">
      <c r="A26" s="175" t="s">
        <v>547</v>
      </c>
      <c r="B26" s="173" t="s">
        <v>5</v>
      </c>
      <c r="C26" s="176">
        <v>706000</v>
      </c>
    </row>
    <row r="27" spans="1:3" ht="54.75" customHeight="1">
      <c r="A27" s="175" t="s">
        <v>548</v>
      </c>
      <c r="B27" s="173" t="s">
        <v>164</v>
      </c>
      <c r="C27" s="176">
        <v>65000</v>
      </c>
    </row>
    <row r="28" spans="1:3" ht="38.25">
      <c r="A28" s="175" t="s">
        <v>549</v>
      </c>
      <c r="B28" s="173" t="s">
        <v>52</v>
      </c>
      <c r="C28" s="176">
        <v>92000</v>
      </c>
    </row>
    <row r="29" spans="1:3" ht="60" customHeight="1">
      <c r="A29" s="175" t="s">
        <v>563</v>
      </c>
      <c r="B29" s="173" t="s">
        <v>737</v>
      </c>
      <c r="C29" s="176">
        <v>2500000</v>
      </c>
    </row>
    <row r="30" spans="1:3" ht="68.25" customHeight="1">
      <c r="A30" s="175" t="s">
        <v>554</v>
      </c>
      <c r="B30" s="173" t="s">
        <v>12</v>
      </c>
      <c r="C30" s="176">
        <v>52500</v>
      </c>
    </row>
    <row r="31" spans="1:3" ht="51.75" customHeight="1">
      <c r="A31" s="175" t="s">
        <v>550</v>
      </c>
      <c r="B31" s="173" t="s">
        <v>3</v>
      </c>
      <c r="C31" s="176">
        <v>3000000</v>
      </c>
    </row>
    <row r="32" spans="1:3" ht="12.75">
      <c r="A32" s="232" t="s">
        <v>313</v>
      </c>
      <c r="B32" s="232"/>
      <c r="C32" s="176">
        <f>23221667+900000</f>
        <v>24121667</v>
      </c>
    </row>
    <row r="33" spans="1:3" ht="12.75">
      <c r="A33" s="174"/>
      <c r="B33" s="174"/>
      <c r="C33" s="174"/>
    </row>
  </sheetData>
  <sheetProtection/>
  <mergeCells count="3">
    <mergeCell ref="A6:C6"/>
    <mergeCell ref="A7:C7"/>
    <mergeCell ref="A32:B32"/>
  </mergeCells>
  <printOptions/>
  <pageMargins left="0.7874015748031497" right="0.3937007874015748" top="0.3937007874015748" bottom="0.3937007874015748" header="0.5118110236220472" footer="0.5118110236220472"/>
  <pageSetup fitToHeight="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2011-12-22T03:38:29Z</cp:lastPrinted>
  <dcterms:created xsi:type="dcterms:W3CDTF">1996-10-08T23:32:33Z</dcterms:created>
  <dcterms:modified xsi:type="dcterms:W3CDTF">2012-02-09T09:23:36Z</dcterms:modified>
  <cp:category/>
  <cp:version/>
  <cp:contentType/>
  <cp:contentStatus/>
</cp:coreProperties>
</file>