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<sst xmlns="http://schemas.openxmlformats.org/spreadsheetml/2006/main" count="140" uniqueCount="134">
  <si>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</si>
  <si>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</si>
  <si>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</si>
  <si>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</si>
  <si>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</si>
  <si>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</si>
  <si>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</si>
  <si>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</si>
  <si>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</si>
  <si>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</si>
  <si>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</si>
  <si>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</si>
  <si>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</si>
  <si>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</si>
  <si>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</si>
  <si>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</si>
  <si>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</si>
  <si>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</si>
  <si>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</si>
  <si>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</si>
  <si>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</si>
  <si>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</si>
  <si>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</si>
  <si>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</si>
  <si>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</si>
  <si>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</si>
  <si>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</si>
  <si>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</si>
  <si>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</si>
  <si>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</si>
  <si>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</si>
  <si>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</si>
  <si>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</si>
  <si>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</si>
  <si>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</si>
  <si>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</si>
  <si>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</si>
  <si>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</si>
  <si>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</si>
  <si>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</si>
  <si>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</si>
  <si>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</si>
  <si>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</si>
  <si>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</si>
  <si>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</si>
  <si>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</si>
  <si>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</si>
  <si>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</si>
  <si>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</si>
  <si>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</si>
  <si>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</si>
  <si>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</si>
  <si>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</si>
  <si>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</si>
  <si>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</si>
  <si>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</si>
  <si>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</si>
  <si>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</si>
  <si>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</si>
  <si>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</si>
  <si>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</si>
  <si>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</si>
  <si>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</si>
  <si>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</si>
  <si>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</si>
  <si>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</si>
  <si>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</si>
  <si>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</si>
  <si>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</si>
  <si>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</si>
  <si>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</si>
  <si>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</si>
  <si>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</si>
  <si>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</si>
  <si>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</si>
  <si>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</si>
  <si>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</si>
  <si>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</si>
  <si>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</si>
  <si>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</si>
  <si>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</si>
  <si>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</si>
  <si>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</si>
  <si>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</si>
  <si>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</si>
  <si>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</si>
  <si>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</si>
  <si>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</si>
  <si>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</si>
  <si>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</si>
  <si>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</si>
  <si>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</si>
  <si>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</si>
  <si>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</si>
  <si>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</si>
  <si>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</si>
  <si>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</si>
  <si>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</si>
  <si>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</si>
  <si>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</si>
  <si>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</si>
  <si>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</si>
  <si>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</si>
  <si>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</si>
  <si>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</si>
  <si>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</si>
  <si>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</si>
  <si>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</si>
  <si>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</si>
  <si>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</si>
  <si>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</si>
  <si>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</si>
  <si>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</si>
  <si>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</si>
  <si>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</si>
  <si>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</si>
  <si>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</si>
  <si>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</si>
  <si>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</si>
  <si>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</si>
  <si>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</si>
  <si>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</si>
  <si>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</si>
  <si>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</si>
  <si>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</si>
  <si>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</si>
  <si>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</si>
  <si>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</si>
  <si>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</si>
  <si>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</si>
  <si>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</si>
  <si>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</si>
  <si>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>по доходам по состоянию на 01 июля 2016 года.</t>
  </si>
  <si>
    <t>по расходам  по состоянию на 01 июля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</si>
</sst>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wrapText="1"/>
    </xf>
    <xf numFmtId="180" fontId="3" fillId="0" borderId="10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1" fillId="0" borderId="21" xfId="0" applyFont="1" applyBorder="1" applyAlignment="1">
      <alignment wrapText="1"/>
    </xf>
    <xf numFmtId="180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180" fontId="1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8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24" xfId="0" applyNumberFormat="1" applyFont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80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2" fillId="0" borderId="18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0" fillId="0" borderId="33" xfId="0" applyBorder="1" applyAlignment="1">
      <alignment/>
    </xf>
    <xf numFmtId="1" fontId="0" fillId="0" borderId="2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180" fontId="0" fillId="33" borderId="24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wrapText="1"/>
    </xf>
    <xf numFmtId="0" fontId="0" fillId="33" borderId="2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80" fontId="0" fillId="33" borderId="25" xfId="0" applyNumberFormat="1" applyFont="1" applyFill="1" applyBorder="1" applyAlignment="1">
      <alignment horizontal="center"/>
    </xf>
    <xf numFmtId="0" fontId="4" fillId="33" borderId="48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/>
    </xf>
    <xf numFmtId="180" fontId="0" fillId="33" borderId="24" xfId="0" applyNumberFormat="1" applyFont="1" applyFill="1" applyBorder="1" applyAlignment="1">
      <alignment horizontal="center"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2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6.7109375" style="0" customWidth="1"/>
  </cols>
  <sheetData>
    <row r="1" spans="1:7" ht="12.75">
      <c r="A1" s="178" t="s">
        <v>115</v>
      </c>
      <c r="B1" s="178"/>
      <c r="C1" s="178"/>
      <c r="D1" s="178"/>
      <c r="E1" s="178"/>
      <c r="F1" s="178"/>
      <c r="G1" s="178"/>
    </row>
    <row r="2" spans="1:7" ht="12.75" customHeight="1">
      <c r="A2" s="178" t="s">
        <v>132</v>
      </c>
      <c r="B2" s="178"/>
      <c r="C2" s="178"/>
      <c r="D2" s="178"/>
      <c r="E2" s="178"/>
      <c r="F2" s="178"/>
      <c r="G2" s="178"/>
    </row>
    <row r="3" spans="5:7" ht="11.25" customHeight="1" thickBot="1">
      <c r="E3" s="179" t="s">
        <v>0</v>
      </c>
      <c r="F3" s="179"/>
      <c r="G3" s="179"/>
    </row>
    <row r="4" spans="1:7" ht="12.75">
      <c r="A4" s="171" t="s">
        <v>1</v>
      </c>
      <c r="B4" s="171" t="s">
        <v>2</v>
      </c>
      <c r="C4" s="174" t="s">
        <v>90</v>
      </c>
      <c r="D4" s="174" t="s">
        <v>92</v>
      </c>
      <c r="E4" s="180" t="s">
        <v>3</v>
      </c>
      <c r="F4" s="174" t="s">
        <v>91</v>
      </c>
      <c r="G4" s="183" t="s">
        <v>93</v>
      </c>
    </row>
    <row r="5" spans="1:7" ht="12.75">
      <c r="A5" s="172"/>
      <c r="B5" s="172"/>
      <c r="C5" s="175"/>
      <c r="D5" s="175"/>
      <c r="E5" s="181"/>
      <c r="F5" s="175"/>
      <c r="G5" s="184"/>
    </row>
    <row r="6" spans="1:7" ht="21" customHeight="1" thickBot="1">
      <c r="A6" s="173"/>
      <c r="B6" s="173"/>
      <c r="C6" s="176"/>
      <c r="D6" s="176"/>
      <c r="E6" s="182"/>
      <c r="F6" s="176"/>
      <c r="G6" s="185"/>
    </row>
    <row r="7" spans="1:7" ht="16.5" customHeight="1" thickBot="1">
      <c r="A7" s="76" t="s">
        <v>4</v>
      </c>
      <c r="B7" s="77" t="s">
        <v>5</v>
      </c>
      <c r="C7" s="2">
        <f>SUM(C8:C24)</f>
        <v>91091</v>
      </c>
      <c r="D7" s="120">
        <f>SUM(D8:D24)</f>
        <v>45545.5</v>
      </c>
      <c r="E7" s="2">
        <f>SUM(E8:E24)</f>
        <v>42943</v>
      </c>
      <c r="F7" s="101">
        <f>E7/D7*100</f>
        <v>94.28593384637341</v>
      </c>
      <c r="G7" s="101">
        <f>E7/C7*100</f>
        <v>47.142966923186705</v>
      </c>
    </row>
    <row r="8" spans="1:7" ht="13.5" customHeight="1">
      <c r="A8" s="3" t="s">
        <v>6</v>
      </c>
      <c r="B8" s="4" t="s">
        <v>7</v>
      </c>
      <c r="C8" s="118">
        <v>71016</v>
      </c>
      <c r="D8" s="122">
        <f>C8/12*6</f>
        <v>35508</v>
      </c>
      <c r="E8" s="4">
        <v>30674</v>
      </c>
      <c r="F8" s="102">
        <f>E8/D8*100</f>
        <v>86.38616649769067</v>
      </c>
      <c r="G8" s="102">
        <f>E8/C8*100</f>
        <v>43.19308324884533</v>
      </c>
    </row>
    <row r="9" spans="1:7" s="194" customFormat="1" ht="27.75" customHeight="1">
      <c r="A9" s="209" t="s">
        <v>116</v>
      </c>
      <c r="B9" s="210" t="s">
        <v>118</v>
      </c>
      <c r="C9" s="211">
        <v>1396</v>
      </c>
      <c r="D9" s="212">
        <f>C9/12*6</f>
        <v>698</v>
      </c>
      <c r="E9" s="213">
        <v>1292</v>
      </c>
      <c r="F9" s="170">
        <f>E9/D9*100</f>
        <v>185.1002865329513</v>
      </c>
      <c r="G9" s="170">
        <f>E9/C9*100</f>
        <v>92.55014326647564</v>
      </c>
    </row>
    <row r="10" spans="1:7" s="194" customFormat="1" ht="27.75" customHeight="1">
      <c r="A10" s="209" t="s">
        <v>129</v>
      </c>
      <c r="B10" s="214" t="s">
        <v>130</v>
      </c>
      <c r="C10" s="211">
        <v>809</v>
      </c>
      <c r="D10" s="212">
        <f>C10/12*6</f>
        <v>404.5</v>
      </c>
      <c r="E10" s="215">
        <v>597</v>
      </c>
      <c r="F10" s="170">
        <f>E10/D10*100</f>
        <v>147.58961681087763</v>
      </c>
      <c r="G10" s="170">
        <f>E10/C10*100</f>
        <v>73.79480840543881</v>
      </c>
    </row>
    <row r="11" spans="1:7" s="194" customFormat="1" ht="24.75" customHeight="1">
      <c r="A11" s="216" t="s">
        <v>8</v>
      </c>
      <c r="B11" s="217" t="s">
        <v>9</v>
      </c>
      <c r="C11" s="211">
        <v>3142</v>
      </c>
      <c r="D11" s="212">
        <f>C11/12*6</f>
        <v>1571</v>
      </c>
      <c r="E11" s="215">
        <v>1347</v>
      </c>
      <c r="F11" s="170">
        <f>E11/D11*100</f>
        <v>85.74156588160407</v>
      </c>
      <c r="G11" s="170">
        <f>E11/C11*100</f>
        <v>42.87078294080204</v>
      </c>
    </row>
    <row r="12" spans="1:7" s="194" customFormat="1" ht="12" customHeight="1">
      <c r="A12" s="218" t="s">
        <v>10</v>
      </c>
      <c r="B12" s="219" t="s">
        <v>11</v>
      </c>
      <c r="C12" s="211"/>
      <c r="D12" s="212"/>
      <c r="E12" s="215"/>
      <c r="F12" s="220"/>
      <c r="G12" s="220"/>
    </row>
    <row r="13" spans="1:7" s="194" customFormat="1" ht="25.5" customHeight="1">
      <c r="A13" s="218" t="s">
        <v>117</v>
      </c>
      <c r="B13" s="219" t="s">
        <v>119</v>
      </c>
      <c r="C13" s="211">
        <v>63</v>
      </c>
      <c r="D13" s="212">
        <f>C13/12*6</f>
        <v>31.5</v>
      </c>
      <c r="E13" s="215">
        <v>81</v>
      </c>
      <c r="F13" s="170">
        <f>E13/D13*100</f>
        <v>257.14285714285717</v>
      </c>
      <c r="G13" s="170">
        <f>E13/C13*100</f>
        <v>128.57142857142858</v>
      </c>
    </row>
    <row r="14" spans="1:7" ht="12.75" customHeight="1">
      <c r="A14" s="9" t="s">
        <v>12</v>
      </c>
      <c r="B14" s="10" t="s">
        <v>13</v>
      </c>
      <c r="C14" s="119">
        <v>2590</v>
      </c>
      <c r="D14" s="123">
        <f>C14/12*6</f>
        <v>1295</v>
      </c>
      <c r="E14" s="8">
        <v>170</v>
      </c>
      <c r="F14" s="170">
        <f>E14/D14*100</f>
        <v>13.127413127413126</v>
      </c>
      <c r="G14" s="103">
        <f>E14/C14*100</f>
        <v>6.563706563706563</v>
      </c>
    </row>
    <row r="15" spans="1:7" ht="12.75">
      <c r="A15" s="5" t="s">
        <v>14</v>
      </c>
      <c r="B15" s="8" t="s">
        <v>15</v>
      </c>
      <c r="C15" s="119">
        <v>5194</v>
      </c>
      <c r="D15" s="123">
        <f>C15/12*6</f>
        <v>2597</v>
      </c>
      <c r="E15" s="8">
        <v>2155</v>
      </c>
      <c r="F15" s="103">
        <f>E15/D15*100</f>
        <v>82.9803619561032</v>
      </c>
      <c r="G15" s="103">
        <f>E15/C15*100</f>
        <v>41.4901809780516</v>
      </c>
    </row>
    <row r="16" spans="1:7" ht="12.75">
      <c r="A16" s="5" t="s">
        <v>16</v>
      </c>
      <c r="B16" s="99" t="s">
        <v>17</v>
      </c>
      <c r="C16" s="119">
        <v>37</v>
      </c>
      <c r="D16" s="123">
        <f>C16/12*6</f>
        <v>18.5</v>
      </c>
      <c r="E16" s="8">
        <v>15</v>
      </c>
      <c r="F16" s="103">
        <f>E16/D16*100</f>
        <v>81.08108108108108</v>
      </c>
      <c r="G16" s="103">
        <f>E16/C16*100</f>
        <v>40.54054054054054</v>
      </c>
    </row>
    <row r="17" spans="1:7" ht="25.5">
      <c r="A17" s="5" t="s">
        <v>18</v>
      </c>
      <c r="B17" s="100" t="s">
        <v>94</v>
      </c>
      <c r="C17" s="119"/>
      <c r="D17" s="123"/>
      <c r="E17" s="8"/>
      <c r="F17" s="103"/>
      <c r="G17" s="103"/>
    </row>
    <row r="18" spans="1:7" ht="24" customHeight="1">
      <c r="A18" s="11" t="s">
        <v>19</v>
      </c>
      <c r="B18" s="6" t="s">
        <v>95</v>
      </c>
      <c r="C18" s="119">
        <v>5798</v>
      </c>
      <c r="D18" s="123">
        <f>C18/12*6</f>
        <v>2899</v>
      </c>
      <c r="E18" s="8">
        <v>5357</v>
      </c>
      <c r="F18" s="170">
        <f>E18/D18*100</f>
        <v>184.7878578820283</v>
      </c>
      <c r="G18" s="103">
        <f>E18/C18*100</f>
        <v>92.39392894101415</v>
      </c>
    </row>
    <row r="19" spans="1:7" ht="15" customHeight="1">
      <c r="A19" s="11" t="s">
        <v>20</v>
      </c>
      <c r="B19" s="12" t="s">
        <v>21</v>
      </c>
      <c r="C19" s="119">
        <v>87</v>
      </c>
      <c r="D19" s="123">
        <f>C19/12*6</f>
        <v>43.5</v>
      </c>
      <c r="E19" s="8">
        <v>50</v>
      </c>
      <c r="F19" s="103">
        <f>E19/D19*100</f>
        <v>114.94252873563218</v>
      </c>
      <c r="G19" s="103">
        <f>E19/C19*100</f>
        <v>57.47126436781609</v>
      </c>
    </row>
    <row r="20" spans="1:7" ht="25.5">
      <c r="A20" s="13" t="s">
        <v>22</v>
      </c>
      <c r="B20" s="14" t="s">
        <v>23</v>
      </c>
      <c r="C20" s="119">
        <v>402</v>
      </c>
      <c r="D20" s="123">
        <f>C20/12*6</f>
        <v>201</v>
      </c>
      <c r="E20" s="8">
        <v>832</v>
      </c>
      <c r="F20" s="103">
        <f>E20/D20*100</f>
        <v>413.93034825870643</v>
      </c>
      <c r="G20" s="103">
        <f>E20/C20*100</f>
        <v>206.96517412935322</v>
      </c>
    </row>
    <row r="21" spans="1:7" ht="25.5">
      <c r="A21" s="13" t="s">
        <v>24</v>
      </c>
      <c r="B21" s="15" t="s">
        <v>25</v>
      </c>
      <c r="C21" s="119">
        <v>450</v>
      </c>
      <c r="D21" s="123">
        <f>C21/12*6</f>
        <v>225</v>
      </c>
      <c r="E21" s="8">
        <v>239</v>
      </c>
      <c r="F21" s="103">
        <f>E21/D21*100</f>
        <v>106.22222222222221</v>
      </c>
      <c r="G21" s="103">
        <f>E21/C21*100</f>
        <v>53.11111111111111</v>
      </c>
    </row>
    <row r="22" spans="1:7" ht="12.75">
      <c r="A22" s="16" t="s">
        <v>26</v>
      </c>
      <c r="B22" s="15" t="s">
        <v>27</v>
      </c>
      <c r="C22" s="119"/>
      <c r="D22" s="123"/>
      <c r="E22" s="8"/>
      <c r="F22" s="103"/>
      <c r="G22" s="103"/>
    </row>
    <row r="23" spans="1:7" ht="15.75" customHeight="1">
      <c r="A23" s="13" t="s">
        <v>28</v>
      </c>
      <c r="B23" s="15" t="s">
        <v>29</v>
      </c>
      <c r="C23" s="119">
        <v>107</v>
      </c>
      <c r="D23" s="123">
        <f>C23/12*6</f>
        <v>53.5</v>
      </c>
      <c r="E23" s="8">
        <v>134</v>
      </c>
      <c r="F23" s="103">
        <f>E23/D23*100</f>
        <v>250.46728971962614</v>
      </c>
      <c r="G23" s="103">
        <f>E23/C23*100</f>
        <v>125.23364485981307</v>
      </c>
    </row>
    <row r="24" spans="1:7" ht="13.5" thickBot="1">
      <c r="A24" s="95" t="s">
        <v>30</v>
      </c>
      <c r="B24" s="41" t="s">
        <v>31</v>
      </c>
      <c r="C24" s="121"/>
      <c r="D24" s="124"/>
      <c r="E24" s="41"/>
      <c r="F24" s="40"/>
      <c r="G24" s="40"/>
    </row>
    <row r="25" spans="1:7" ht="15" customHeight="1" thickBot="1">
      <c r="A25" s="75" t="s">
        <v>32</v>
      </c>
      <c r="B25" s="96" t="s">
        <v>33</v>
      </c>
      <c r="C25" s="17">
        <f>C26+C36</f>
        <v>239601</v>
      </c>
      <c r="D25" s="17">
        <f>D26+D36</f>
        <v>94234</v>
      </c>
      <c r="E25" s="17">
        <f>E26+E36</f>
        <v>120406</v>
      </c>
      <c r="F25" s="125">
        <f>E25/D25*100</f>
        <v>127.7734151155634</v>
      </c>
      <c r="G25" s="125">
        <f>E25/C25*100</f>
        <v>50.25271180003422</v>
      </c>
    </row>
    <row r="26" spans="1:7" ht="28.5" customHeight="1" thickBot="1">
      <c r="A26" s="82" t="s">
        <v>34</v>
      </c>
      <c r="B26" s="81" t="s">
        <v>35</v>
      </c>
      <c r="C26" s="17">
        <f>SUM(C27,C29,C32,C33,C34)</f>
        <v>239601</v>
      </c>
      <c r="D26" s="17">
        <f>SUM(D27,D29,D32,D33,D34)</f>
        <v>94234</v>
      </c>
      <c r="E26" s="17">
        <f>SUM(E27,E29,E32,E33,E34)</f>
        <v>120576</v>
      </c>
      <c r="F26" s="125">
        <f>E26/D26*100</f>
        <v>127.95381709361801</v>
      </c>
      <c r="G26" s="125">
        <f>E26/C26*100</f>
        <v>50.323663089886935</v>
      </c>
    </row>
    <row r="27" spans="1:7" ht="25.5">
      <c r="A27" s="164" t="s">
        <v>36</v>
      </c>
      <c r="B27" s="165" t="s">
        <v>96</v>
      </c>
      <c r="C27" s="19">
        <v>35176</v>
      </c>
      <c r="D27" s="19">
        <v>11724</v>
      </c>
      <c r="E27" s="20">
        <v>17586</v>
      </c>
      <c r="F27" s="103">
        <f aca="true" t="shared" si="0" ref="F27:F33">E27/D27*100</f>
        <v>150</v>
      </c>
      <c r="G27" s="103">
        <f>E27/C27*100</f>
        <v>49.9943143052081</v>
      </c>
    </row>
    <row r="28" spans="1:7" ht="12.75">
      <c r="A28" s="164" t="s">
        <v>98</v>
      </c>
      <c r="B28" s="166" t="s">
        <v>97</v>
      </c>
      <c r="C28" s="19">
        <v>35176</v>
      </c>
      <c r="D28" s="19">
        <v>11724</v>
      </c>
      <c r="E28" s="20">
        <v>17586</v>
      </c>
      <c r="F28" s="103">
        <f t="shared" si="0"/>
        <v>150</v>
      </c>
      <c r="G28" s="103">
        <f>E28/C28*100</f>
        <v>49.9943143052081</v>
      </c>
    </row>
    <row r="29" spans="1:7" ht="29.25" customHeight="1">
      <c r="A29" s="21" t="s">
        <v>37</v>
      </c>
      <c r="B29" s="15" t="s">
        <v>99</v>
      </c>
      <c r="C29" s="7">
        <v>72777</v>
      </c>
      <c r="D29" s="7">
        <v>20702</v>
      </c>
      <c r="E29" s="8">
        <v>28240</v>
      </c>
      <c r="F29" s="103">
        <f t="shared" si="0"/>
        <v>136.41194087527774</v>
      </c>
      <c r="G29" s="103">
        <f>E29/C29*100</f>
        <v>38.80346812866702</v>
      </c>
    </row>
    <row r="30" spans="1:7" ht="51" hidden="1">
      <c r="A30" s="21" t="s">
        <v>100</v>
      </c>
      <c r="B30" s="167" t="s">
        <v>101</v>
      </c>
      <c r="C30" s="7"/>
      <c r="D30" s="7"/>
      <c r="E30" s="8"/>
      <c r="F30" s="103"/>
      <c r="G30" s="103"/>
    </row>
    <row r="31" spans="1:7" ht="12.75" customHeight="1" hidden="1">
      <c r="A31" s="78"/>
      <c r="B31" s="22"/>
      <c r="C31" s="7"/>
      <c r="D31" s="7"/>
      <c r="E31" s="8"/>
      <c r="F31" s="103" t="e">
        <f t="shared" si="0"/>
        <v>#DIV/0!</v>
      </c>
      <c r="G31" s="103" t="e">
        <f>E31/C31*100</f>
        <v>#DIV/0!</v>
      </c>
    </row>
    <row r="32" spans="1:7" ht="17.25" customHeight="1">
      <c r="A32" s="79" t="s">
        <v>38</v>
      </c>
      <c r="B32" s="22" t="s">
        <v>39</v>
      </c>
      <c r="C32" s="7">
        <v>130127</v>
      </c>
      <c r="D32" s="7">
        <v>61150</v>
      </c>
      <c r="E32" s="8">
        <v>73888</v>
      </c>
      <c r="F32" s="103">
        <f t="shared" si="0"/>
        <v>120.83074407195423</v>
      </c>
      <c r="G32" s="103">
        <f>E32/C32*100</f>
        <v>56.78145196615614</v>
      </c>
    </row>
    <row r="33" spans="1:7" ht="15" customHeight="1">
      <c r="A33" s="80" t="s">
        <v>40</v>
      </c>
      <c r="B33" s="168" t="s">
        <v>41</v>
      </c>
      <c r="C33" s="7">
        <v>1521</v>
      </c>
      <c r="D33" s="7">
        <v>658</v>
      </c>
      <c r="E33" s="8">
        <v>862</v>
      </c>
      <c r="F33" s="103">
        <f t="shared" si="0"/>
        <v>131.00303951367783</v>
      </c>
      <c r="G33" s="103"/>
    </row>
    <row r="34" spans="1:7" ht="24.75" customHeight="1">
      <c r="A34" s="21" t="s">
        <v>42</v>
      </c>
      <c r="B34" s="15" t="s">
        <v>102</v>
      </c>
      <c r="C34" s="7"/>
      <c r="D34" s="7"/>
      <c r="E34" s="8"/>
      <c r="F34" s="7"/>
      <c r="G34" s="7"/>
    </row>
    <row r="35" spans="1:7" ht="26.25" customHeight="1">
      <c r="A35" s="83" t="s">
        <v>42</v>
      </c>
      <c r="B35" s="84" t="s">
        <v>43</v>
      </c>
      <c r="C35" s="40"/>
      <c r="D35" s="40"/>
      <c r="E35" s="41"/>
      <c r="F35" s="40"/>
      <c r="G35" s="40"/>
    </row>
    <row r="36" spans="1:7" ht="54" customHeight="1" thickBot="1">
      <c r="A36" s="83" t="s">
        <v>103</v>
      </c>
      <c r="B36" s="84" t="s">
        <v>104</v>
      </c>
      <c r="C36" s="40"/>
      <c r="D36" s="41"/>
      <c r="E36" s="40">
        <v>-170</v>
      </c>
      <c r="F36" s="41"/>
      <c r="G36" s="40"/>
    </row>
    <row r="37" spans="1:7" ht="27" customHeight="1" thickBot="1">
      <c r="A37" s="97" t="s">
        <v>44</v>
      </c>
      <c r="B37" s="98" t="s">
        <v>45</v>
      </c>
      <c r="C37" s="17"/>
      <c r="D37" s="17"/>
      <c r="E37" s="18"/>
      <c r="F37" s="17"/>
      <c r="G37" s="17"/>
    </row>
    <row r="38" spans="1:7" ht="18" customHeight="1" thickBot="1">
      <c r="A38" s="186" t="s">
        <v>46</v>
      </c>
      <c r="B38" s="187"/>
      <c r="C38" s="17">
        <f>C7+C25</f>
        <v>330692</v>
      </c>
      <c r="D38" s="17">
        <f>D7+D25</f>
        <v>139779.5</v>
      </c>
      <c r="E38" s="17">
        <f>E7+E25</f>
        <v>163349</v>
      </c>
      <c r="F38" s="125">
        <f>E38/D38*100</f>
        <v>116.86191465844419</v>
      </c>
      <c r="G38" s="125">
        <f>E38/C38*100</f>
        <v>49.39611481378442</v>
      </c>
    </row>
    <row r="39" ht="10.5" customHeight="1">
      <c r="A39" s="23"/>
    </row>
    <row r="40" ht="12.75" hidden="1"/>
    <row r="41" spans="1:2" ht="14.25">
      <c r="A41" s="177" t="s">
        <v>125</v>
      </c>
      <c r="B41" s="177"/>
    </row>
    <row r="42" spans="1:2" ht="14.25">
      <c r="A42" s="113" t="s">
        <v>124</v>
      </c>
      <c r="B42" s="113"/>
    </row>
    <row r="44" ht="12.75">
      <c r="A44" t="s">
        <v>126</v>
      </c>
    </row>
    <row r="45" ht="12.75">
      <c r="A45" t="s">
        <v>127</v>
      </c>
    </row>
  </sheetData>
  <sheetProtection/>
  <mergeCells count="12">
    <mergeCell ref="G4:G6"/>
    <mergeCell ref="A38:B38"/>
    <mergeCell ref="A4:A6"/>
    <mergeCell ref="B4:B6"/>
    <mergeCell ref="C4:C6"/>
    <mergeCell ref="D4:D6"/>
    <mergeCell ref="A41:B41"/>
    <mergeCell ref="A1:G1"/>
    <mergeCell ref="A2:G2"/>
    <mergeCell ref="E3:G3"/>
    <mergeCell ref="E4:E6"/>
    <mergeCell ref="F4:F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B58" sqref="B58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178" t="s">
        <v>115</v>
      </c>
      <c r="B1" s="178"/>
      <c r="C1" s="178"/>
      <c r="D1" s="178"/>
      <c r="E1" s="178"/>
      <c r="F1" s="178"/>
      <c r="G1" s="178"/>
    </row>
    <row r="2" spans="1:7" ht="12.75">
      <c r="A2" s="178" t="s">
        <v>133</v>
      </c>
      <c r="B2" s="178"/>
      <c r="C2" s="178"/>
      <c r="D2" s="178"/>
      <c r="E2" s="178"/>
      <c r="F2" s="178"/>
      <c r="G2" s="178"/>
    </row>
    <row r="3" spans="5:7" ht="12.75" customHeight="1" thickBot="1">
      <c r="E3" s="188" t="s">
        <v>47</v>
      </c>
      <c r="F3" s="188"/>
      <c r="G3" s="188"/>
    </row>
    <row r="4" spans="1:7" s="25" customFormat="1" ht="38.25" customHeight="1" thickBot="1">
      <c r="A4" s="114" t="s">
        <v>48</v>
      </c>
      <c r="B4" s="1" t="s">
        <v>49</v>
      </c>
      <c r="C4" s="24" t="s">
        <v>89</v>
      </c>
      <c r="D4" s="115" t="s">
        <v>50</v>
      </c>
      <c r="E4" s="24" t="s">
        <v>51</v>
      </c>
      <c r="F4" s="24" t="s">
        <v>52</v>
      </c>
      <c r="G4" s="116" t="s">
        <v>128</v>
      </c>
    </row>
    <row r="5" spans="1:7" ht="12" customHeight="1" thickBot="1">
      <c r="A5" s="26">
        <v>100</v>
      </c>
      <c r="B5" s="53" t="s">
        <v>53</v>
      </c>
      <c r="C5" s="104">
        <f>SUM(C6:C13)</f>
        <v>38960</v>
      </c>
      <c r="D5" s="104">
        <f>SUM(D6:D13)</f>
        <v>0</v>
      </c>
      <c r="E5" s="104">
        <f>SUM(E6:E13)</f>
        <v>18186</v>
      </c>
      <c r="F5" s="105"/>
      <c r="G5" s="117">
        <f>E5/C5*100</f>
        <v>46.67864476386037</v>
      </c>
    </row>
    <row r="6" spans="1:7" s="29" customFormat="1" ht="12.75" customHeight="1">
      <c r="A6" s="54">
        <v>102</v>
      </c>
      <c r="B6" s="27" t="s">
        <v>87</v>
      </c>
      <c r="C6" s="126">
        <v>1304</v>
      </c>
      <c r="D6" s="127"/>
      <c r="E6" s="126">
        <v>689</v>
      </c>
      <c r="F6" s="127"/>
      <c r="G6" s="128">
        <f>E6/C6*100</f>
        <v>52.83742331288344</v>
      </c>
    </row>
    <row r="7" spans="1:7" ht="23.25" customHeight="1">
      <c r="A7" s="55">
        <v>103</v>
      </c>
      <c r="B7" s="31" t="s">
        <v>54</v>
      </c>
      <c r="C7" s="129">
        <v>587</v>
      </c>
      <c r="D7" s="130"/>
      <c r="E7" s="129">
        <v>219</v>
      </c>
      <c r="F7" s="130"/>
      <c r="G7" s="131">
        <f>E7/C7*100</f>
        <v>37.30834752981261</v>
      </c>
    </row>
    <row r="8" spans="1:7" ht="24" customHeight="1">
      <c r="A8" s="55">
        <v>104</v>
      </c>
      <c r="B8" s="31" t="s">
        <v>88</v>
      </c>
      <c r="C8" s="129">
        <v>11810</v>
      </c>
      <c r="D8" s="130"/>
      <c r="E8" s="129">
        <v>5481</v>
      </c>
      <c r="F8" s="130"/>
      <c r="G8" s="131">
        <f aca="true" t="shared" si="0" ref="G8:G14">E8/C8*100</f>
        <v>46.40982218458933</v>
      </c>
    </row>
    <row r="9" spans="1:7" s="194" customFormat="1" ht="12.75">
      <c r="A9" s="189">
        <v>105</v>
      </c>
      <c r="B9" s="190" t="s">
        <v>131</v>
      </c>
      <c r="C9" s="191">
        <v>4</v>
      </c>
      <c r="D9" s="192"/>
      <c r="E9" s="191"/>
      <c r="F9" s="192"/>
      <c r="G9" s="193"/>
    </row>
    <row r="10" spans="1:7" s="194" customFormat="1" ht="24.75" customHeight="1">
      <c r="A10" s="189">
        <v>106</v>
      </c>
      <c r="B10" s="190" t="s">
        <v>120</v>
      </c>
      <c r="C10" s="191">
        <v>5306</v>
      </c>
      <c r="D10" s="192"/>
      <c r="E10" s="191">
        <v>2404</v>
      </c>
      <c r="F10" s="192"/>
      <c r="G10" s="193">
        <f t="shared" si="0"/>
        <v>45.30719939690916</v>
      </c>
    </row>
    <row r="11" spans="1:7" s="194" customFormat="1" ht="14.25" customHeight="1">
      <c r="A11" s="189">
        <v>107</v>
      </c>
      <c r="B11" s="190" t="s">
        <v>121</v>
      </c>
      <c r="C11" s="191"/>
      <c r="D11" s="192"/>
      <c r="E11" s="191"/>
      <c r="F11" s="192"/>
      <c r="G11" s="193"/>
    </row>
    <row r="12" spans="1:7" s="194" customFormat="1" ht="12.75" customHeight="1">
      <c r="A12" s="189">
        <v>111</v>
      </c>
      <c r="B12" s="190" t="s">
        <v>122</v>
      </c>
      <c r="C12" s="191">
        <v>15</v>
      </c>
      <c r="D12" s="192"/>
      <c r="E12" s="191">
        <v>0</v>
      </c>
      <c r="F12" s="192"/>
      <c r="G12" s="193"/>
    </row>
    <row r="13" spans="1:7" s="194" customFormat="1" ht="12.75" customHeight="1" thickBot="1">
      <c r="A13" s="195">
        <v>113</v>
      </c>
      <c r="B13" s="196" t="s">
        <v>56</v>
      </c>
      <c r="C13" s="197">
        <v>19934</v>
      </c>
      <c r="D13" s="198"/>
      <c r="E13" s="197">
        <v>9393</v>
      </c>
      <c r="F13" s="198"/>
      <c r="G13" s="199">
        <f t="shared" si="0"/>
        <v>47.12049764221932</v>
      </c>
    </row>
    <row r="14" spans="1:7" s="194" customFormat="1" ht="12.75" customHeight="1" thickBot="1">
      <c r="A14" s="200">
        <v>200</v>
      </c>
      <c r="B14" s="201" t="s">
        <v>123</v>
      </c>
      <c r="C14" s="202">
        <v>425</v>
      </c>
      <c r="D14" s="203"/>
      <c r="E14" s="202">
        <v>156</v>
      </c>
      <c r="F14" s="203"/>
      <c r="G14" s="204">
        <f t="shared" si="0"/>
        <v>36.705882352941174</v>
      </c>
    </row>
    <row r="15" spans="1:7" s="194" customFormat="1" ht="14.25" customHeight="1" thickBot="1">
      <c r="A15" s="205">
        <v>300</v>
      </c>
      <c r="B15" s="206" t="s">
        <v>57</v>
      </c>
      <c r="C15" s="169">
        <f>SUM(C16:C18)</f>
        <v>4315</v>
      </c>
      <c r="D15" s="169">
        <f>SUM(D16:D18)</f>
        <v>0</v>
      </c>
      <c r="E15" s="169">
        <f>SUM(E16:E18)</f>
        <v>1621</v>
      </c>
      <c r="F15" s="207"/>
      <c r="G15" s="204">
        <f>E15/C15*100</f>
        <v>37.56662804171495</v>
      </c>
    </row>
    <row r="16" spans="1:7" ht="26.25" customHeight="1">
      <c r="A16" s="34">
        <v>309</v>
      </c>
      <c r="B16" s="31" t="s">
        <v>105</v>
      </c>
      <c r="C16" s="132">
        <v>3969</v>
      </c>
      <c r="D16" s="133"/>
      <c r="E16" s="132">
        <v>1605</v>
      </c>
      <c r="F16" s="133"/>
      <c r="G16" s="131">
        <f aca="true" t="shared" si="1" ref="G16:G31">E16/C16*100</f>
        <v>40.438397581254726</v>
      </c>
    </row>
    <row r="17" spans="1:7" ht="13.5" customHeight="1">
      <c r="A17" s="30">
        <v>310</v>
      </c>
      <c r="B17" s="31" t="s">
        <v>58</v>
      </c>
      <c r="C17" s="129">
        <v>236</v>
      </c>
      <c r="D17" s="130"/>
      <c r="E17" s="129"/>
      <c r="F17" s="130"/>
      <c r="G17" s="131">
        <f t="shared" si="1"/>
        <v>0</v>
      </c>
    </row>
    <row r="18" spans="1:7" ht="24" customHeight="1" thickBot="1">
      <c r="A18" s="85">
        <v>314</v>
      </c>
      <c r="B18" s="86" t="s">
        <v>106</v>
      </c>
      <c r="C18" s="134">
        <v>110</v>
      </c>
      <c r="D18" s="135"/>
      <c r="E18" s="134">
        <v>16</v>
      </c>
      <c r="F18" s="135"/>
      <c r="G18" s="131">
        <f t="shared" si="1"/>
        <v>14.545454545454545</v>
      </c>
    </row>
    <row r="19" spans="1:7" ht="12.75" customHeight="1" thickBot="1">
      <c r="A19" s="32">
        <v>400</v>
      </c>
      <c r="B19" s="56" t="s">
        <v>59</v>
      </c>
      <c r="C19" s="106">
        <f>SUM(C20:C26)</f>
        <v>5842</v>
      </c>
      <c r="D19" s="106">
        <f>SUM(D20:D26)</f>
        <v>0</v>
      </c>
      <c r="E19" s="169">
        <f>SUM(E20:E26)</f>
        <v>1998</v>
      </c>
      <c r="F19" s="107"/>
      <c r="G19" s="117">
        <f>E19/C19*100</f>
        <v>34.200616227319415</v>
      </c>
    </row>
    <row r="20" spans="1:7" ht="12" customHeight="1">
      <c r="A20" s="33">
        <v>405</v>
      </c>
      <c r="B20" s="35" t="s">
        <v>60</v>
      </c>
      <c r="C20" s="136">
        <v>215</v>
      </c>
      <c r="D20" s="137"/>
      <c r="E20" s="136">
        <v>106</v>
      </c>
      <c r="F20" s="137"/>
      <c r="G20" s="131">
        <v>0</v>
      </c>
    </row>
    <row r="21" spans="1:7" ht="12" customHeight="1">
      <c r="A21" s="36">
        <v>406</v>
      </c>
      <c r="B21" s="37" t="s">
        <v>61</v>
      </c>
      <c r="C21" s="132"/>
      <c r="D21" s="133"/>
      <c r="E21" s="132"/>
      <c r="F21" s="133"/>
      <c r="G21" s="131"/>
    </row>
    <row r="22" spans="1:7" ht="12" customHeight="1">
      <c r="A22" s="36">
        <v>407</v>
      </c>
      <c r="B22" s="28" t="s">
        <v>62</v>
      </c>
      <c r="C22" s="132"/>
      <c r="D22" s="133"/>
      <c r="E22" s="132"/>
      <c r="F22" s="133"/>
      <c r="G22" s="131"/>
    </row>
    <row r="23" spans="1:7" ht="12" customHeight="1">
      <c r="A23" s="38">
        <v>408</v>
      </c>
      <c r="B23" s="87" t="s">
        <v>63</v>
      </c>
      <c r="C23" s="134"/>
      <c r="D23" s="135"/>
      <c r="E23" s="134"/>
      <c r="F23" s="135"/>
      <c r="G23" s="131"/>
    </row>
    <row r="24" spans="1:7" ht="12" customHeight="1">
      <c r="A24" s="89">
        <v>409</v>
      </c>
      <c r="B24" s="88" t="s">
        <v>107</v>
      </c>
      <c r="C24" s="129">
        <v>4293</v>
      </c>
      <c r="D24" s="138"/>
      <c r="E24" s="139">
        <v>1693</v>
      </c>
      <c r="F24" s="140"/>
      <c r="G24" s="131">
        <f t="shared" si="1"/>
        <v>39.436291637549495</v>
      </c>
    </row>
    <row r="25" spans="1:7" ht="12" customHeight="1">
      <c r="A25" s="89">
        <v>410</v>
      </c>
      <c r="B25" s="88" t="s">
        <v>108</v>
      </c>
      <c r="C25" s="129">
        <v>65</v>
      </c>
      <c r="D25" s="138"/>
      <c r="E25" s="139"/>
      <c r="F25" s="140"/>
      <c r="G25" s="131">
        <f t="shared" si="1"/>
        <v>0</v>
      </c>
    </row>
    <row r="26" spans="1:7" ht="12" customHeight="1" thickBot="1">
      <c r="A26" s="38">
        <v>412</v>
      </c>
      <c r="B26" s="52" t="s">
        <v>64</v>
      </c>
      <c r="C26" s="134">
        <v>1269</v>
      </c>
      <c r="D26" s="135"/>
      <c r="E26" s="134">
        <v>199</v>
      </c>
      <c r="F26" s="135"/>
      <c r="G26" s="131">
        <f t="shared" si="1"/>
        <v>15.681639085894405</v>
      </c>
    </row>
    <row r="27" spans="1:7" s="58" customFormat="1" ht="15.75" customHeight="1" thickBot="1">
      <c r="A27" s="42">
        <v>500</v>
      </c>
      <c r="B27" s="57" t="s">
        <v>65</v>
      </c>
      <c r="C27" s="108">
        <f>SUM(C28:C31)</f>
        <v>100082</v>
      </c>
      <c r="D27" s="108">
        <f>SUM(D28:D31)</f>
        <v>0</v>
      </c>
      <c r="E27" s="108">
        <f>SUM(E28:E31)</f>
        <v>40015</v>
      </c>
      <c r="F27" s="109"/>
      <c r="G27" s="117">
        <f>E27/C27*100</f>
        <v>39.98221458404109</v>
      </c>
    </row>
    <row r="28" spans="1:7" ht="12" customHeight="1">
      <c r="A28" s="70">
        <v>501</v>
      </c>
      <c r="B28" s="59" t="s">
        <v>66</v>
      </c>
      <c r="C28" s="129">
        <v>85166</v>
      </c>
      <c r="D28" s="130"/>
      <c r="E28" s="129">
        <v>33348</v>
      </c>
      <c r="F28" s="130"/>
      <c r="G28" s="131">
        <f t="shared" si="1"/>
        <v>39.15647089214006</v>
      </c>
    </row>
    <row r="29" spans="1:7" ht="12" customHeight="1">
      <c r="A29" s="70">
        <v>502</v>
      </c>
      <c r="B29" s="59" t="s">
        <v>67</v>
      </c>
      <c r="C29" s="129">
        <v>4425</v>
      </c>
      <c r="D29" s="130"/>
      <c r="E29" s="129">
        <v>1145</v>
      </c>
      <c r="F29" s="130"/>
      <c r="G29" s="131">
        <f t="shared" si="1"/>
        <v>25.875706214689266</v>
      </c>
    </row>
    <row r="30" spans="1:7" ht="12" customHeight="1">
      <c r="A30" s="71">
        <v>503</v>
      </c>
      <c r="B30" s="60" t="s">
        <v>68</v>
      </c>
      <c r="C30" s="141">
        <v>5763</v>
      </c>
      <c r="D30" s="142"/>
      <c r="E30" s="141">
        <v>3104</v>
      </c>
      <c r="F30" s="142"/>
      <c r="G30" s="131">
        <f t="shared" si="1"/>
        <v>53.860836369946206</v>
      </c>
    </row>
    <row r="31" spans="1:7" ht="12" customHeight="1" thickBot="1">
      <c r="A31" s="71">
        <v>505</v>
      </c>
      <c r="B31" s="60" t="s">
        <v>69</v>
      </c>
      <c r="C31" s="141">
        <v>4728</v>
      </c>
      <c r="D31" s="142"/>
      <c r="E31" s="141">
        <v>2418</v>
      </c>
      <c r="F31" s="142"/>
      <c r="G31" s="131">
        <f t="shared" si="1"/>
        <v>51.14213197969543</v>
      </c>
    </row>
    <row r="32" spans="1:7" s="58" customFormat="1" ht="12" customHeight="1" thickBot="1">
      <c r="A32" s="42">
        <v>600</v>
      </c>
      <c r="B32" s="57" t="s">
        <v>70</v>
      </c>
      <c r="C32" s="108">
        <v>405</v>
      </c>
      <c r="D32" s="109"/>
      <c r="E32" s="108">
        <v>34</v>
      </c>
      <c r="F32" s="109"/>
      <c r="G32" s="117">
        <f>E32/C32*100</f>
        <v>8.395061728395062</v>
      </c>
    </row>
    <row r="33" spans="1:7" s="58" customFormat="1" ht="12" customHeight="1" thickBot="1">
      <c r="A33" s="26">
        <v>700</v>
      </c>
      <c r="B33" s="53" t="s">
        <v>71</v>
      </c>
      <c r="C33" s="110">
        <f>SUM(C34:C37)</f>
        <v>186413</v>
      </c>
      <c r="D33" s="110">
        <f>SUM(D34:D37)</f>
        <v>0</v>
      </c>
      <c r="E33" s="110">
        <f>SUM(E34:E37)+1</f>
        <v>100377</v>
      </c>
      <c r="F33" s="111"/>
      <c r="G33" s="117">
        <f>E33/C33*100</f>
        <v>53.84656649482601</v>
      </c>
    </row>
    <row r="34" spans="1:7" s="58" customFormat="1" ht="12" customHeight="1">
      <c r="A34" s="72">
        <v>701</v>
      </c>
      <c r="B34" s="61" t="s">
        <v>72</v>
      </c>
      <c r="C34" s="62">
        <v>74760</v>
      </c>
      <c r="D34" s="61"/>
      <c r="E34" s="62">
        <v>36918</v>
      </c>
      <c r="F34" s="61"/>
      <c r="G34" s="131">
        <f aca="true" t="shared" si="2" ref="G34:G44">E34/C34*100</f>
        <v>49.38202247191011</v>
      </c>
    </row>
    <row r="35" spans="1:7" s="58" customFormat="1" ht="12" customHeight="1">
      <c r="A35" s="73">
        <v>702</v>
      </c>
      <c r="B35" s="59" t="s">
        <v>73</v>
      </c>
      <c r="C35" s="63">
        <v>100238</v>
      </c>
      <c r="D35" s="59"/>
      <c r="E35" s="63">
        <v>58030</v>
      </c>
      <c r="F35" s="59"/>
      <c r="G35" s="131">
        <f t="shared" si="2"/>
        <v>57.892216524671284</v>
      </c>
    </row>
    <row r="36" spans="1:7" s="58" customFormat="1" ht="12" customHeight="1">
      <c r="A36" s="73">
        <v>707</v>
      </c>
      <c r="B36" s="43" t="s">
        <v>74</v>
      </c>
      <c r="C36" s="63">
        <v>5613</v>
      </c>
      <c r="D36" s="59"/>
      <c r="E36" s="63">
        <v>3011</v>
      </c>
      <c r="F36" s="59"/>
      <c r="G36" s="131">
        <f t="shared" si="2"/>
        <v>53.6433279885979</v>
      </c>
    </row>
    <row r="37" spans="1:7" s="58" customFormat="1" ht="12" customHeight="1" thickBot="1">
      <c r="A37" s="74">
        <v>709</v>
      </c>
      <c r="B37" s="39" t="s">
        <v>75</v>
      </c>
      <c r="C37" s="64">
        <v>5802</v>
      </c>
      <c r="D37" s="60"/>
      <c r="E37" s="64">
        <v>2417</v>
      </c>
      <c r="F37" s="60"/>
      <c r="G37" s="131">
        <f t="shared" si="2"/>
        <v>41.658048948638395</v>
      </c>
    </row>
    <row r="38" spans="1:7" s="58" customFormat="1" ht="12" customHeight="1" thickBot="1">
      <c r="A38" s="32">
        <v>800</v>
      </c>
      <c r="B38" s="56" t="s">
        <v>76</v>
      </c>
      <c r="C38" s="108">
        <f>SUM(C39:C40)</f>
        <v>21664</v>
      </c>
      <c r="D38" s="108">
        <f>SUM(D39:D40)</f>
        <v>0</v>
      </c>
      <c r="E38" s="108">
        <f>SUM(E39:E40)</f>
        <v>10139</v>
      </c>
      <c r="F38" s="109"/>
      <c r="G38" s="117">
        <f>E38/C38*100</f>
        <v>46.801144756277694</v>
      </c>
    </row>
    <row r="39" spans="1:7" s="58" customFormat="1" ht="12" customHeight="1">
      <c r="A39" s="72">
        <v>801</v>
      </c>
      <c r="B39" s="61" t="s">
        <v>77</v>
      </c>
      <c r="C39" s="62">
        <v>19704</v>
      </c>
      <c r="D39" s="61"/>
      <c r="E39" s="62">
        <v>9246</v>
      </c>
      <c r="F39" s="61"/>
      <c r="G39" s="131">
        <f t="shared" si="2"/>
        <v>46.92448233861145</v>
      </c>
    </row>
    <row r="40" spans="1:7" s="58" customFormat="1" ht="12" customHeight="1" thickBot="1">
      <c r="A40" s="208">
        <v>804</v>
      </c>
      <c r="B40" s="60" t="s">
        <v>78</v>
      </c>
      <c r="C40" s="64">
        <v>1960</v>
      </c>
      <c r="D40" s="60"/>
      <c r="E40" s="64">
        <v>893</v>
      </c>
      <c r="F40" s="60"/>
      <c r="G40" s="131">
        <f t="shared" si="2"/>
        <v>45.56122448979592</v>
      </c>
    </row>
    <row r="41" spans="1:7" s="58" customFormat="1" ht="12" customHeight="1" thickBot="1">
      <c r="A41" s="44">
        <v>1000</v>
      </c>
      <c r="B41" s="56" t="s">
        <v>80</v>
      </c>
      <c r="C41" s="108">
        <f>SUM(C42:C44)</f>
        <v>37008</v>
      </c>
      <c r="D41" s="108">
        <f>SUM(D42:D44)</f>
        <v>0</v>
      </c>
      <c r="E41" s="108">
        <f>SUM(E42:E44)</f>
        <v>19669</v>
      </c>
      <c r="F41" s="109"/>
      <c r="G41" s="117">
        <f>E41/C41*100</f>
        <v>53.147968006917424</v>
      </c>
    </row>
    <row r="42" spans="1:7" s="58" customFormat="1" ht="12" customHeight="1">
      <c r="A42" s="46">
        <v>1002</v>
      </c>
      <c r="B42" s="66" t="s">
        <v>109</v>
      </c>
      <c r="C42" s="63"/>
      <c r="D42" s="61"/>
      <c r="E42" s="63"/>
      <c r="F42" s="61"/>
      <c r="G42" s="131"/>
    </row>
    <row r="43" spans="1:7" s="67" customFormat="1" ht="12" customHeight="1">
      <c r="A43" s="45">
        <v>1003</v>
      </c>
      <c r="B43" s="43" t="s">
        <v>81</v>
      </c>
      <c r="C43" s="66">
        <v>35687</v>
      </c>
      <c r="D43" s="43"/>
      <c r="E43" s="66">
        <v>19184</v>
      </c>
      <c r="F43" s="43"/>
      <c r="G43" s="131">
        <f t="shared" si="2"/>
        <v>53.756269790119646</v>
      </c>
    </row>
    <row r="44" spans="1:7" s="58" customFormat="1" ht="12" customHeight="1" thickBot="1">
      <c r="A44" s="47">
        <v>1006</v>
      </c>
      <c r="B44" s="48" t="s">
        <v>82</v>
      </c>
      <c r="C44" s="68">
        <v>1321</v>
      </c>
      <c r="D44" s="69"/>
      <c r="E44" s="68">
        <v>485</v>
      </c>
      <c r="F44" s="69"/>
      <c r="G44" s="131">
        <f t="shared" si="2"/>
        <v>36.714610143830434</v>
      </c>
    </row>
    <row r="45" spans="1:7" ht="13.5" customHeight="1" hidden="1">
      <c r="A45" s="49">
        <v>1101</v>
      </c>
      <c r="B45" s="50" t="s">
        <v>83</v>
      </c>
      <c r="C45" s="136"/>
      <c r="D45" s="137"/>
      <c r="E45" s="136"/>
      <c r="F45" s="137"/>
      <c r="G45" s="143"/>
    </row>
    <row r="46" spans="1:7" ht="13.5" customHeight="1" hidden="1">
      <c r="A46" s="46">
        <v>1102</v>
      </c>
      <c r="B46" s="43" t="s">
        <v>84</v>
      </c>
      <c r="C46" s="129"/>
      <c r="D46" s="130"/>
      <c r="E46" s="129"/>
      <c r="F46" s="130"/>
      <c r="G46" s="131"/>
    </row>
    <row r="47" spans="1:7" ht="14.25" customHeight="1" hidden="1">
      <c r="A47" s="46">
        <v>1103</v>
      </c>
      <c r="B47" s="43" t="s">
        <v>85</v>
      </c>
      <c r="C47" s="129"/>
      <c r="D47" s="130"/>
      <c r="E47" s="129"/>
      <c r="F47" s="130"/>
      <c r="G47" s="131"/>
    </row>
    <row r="48" spans="1:7" ht="13.5" customHeight="1" hidden="1" thickBot="1">
      <c r="A48" s="51">
        <v>1104</v>
      </c>
      <c r="B48" s="52" t="s">
        <v>86</v>
      </c>
      <c r="C48" s="134"/>
      <c r="D48" s="135"/>
      <c r="E48" s="134"/>
      <c r="F48" s="135"/>
      <c r="G48" s="144"/>
    </row>
    <row r="49" spans="1:7" ht="13.5" customHeight="1" thickBot="1">
      <c r="A49" s="44">
        <v>1100</v>
      </c>
      <c r="B49" s="56" t="s">
        <v>79</v>
      </c>
      <c r="C49" s="106">
        <f>SUM(C50:C52)</f>
        <v>3093</v>
      </c>
      <c r="D49" s="106">
        <f>SUM(D50:D52)</f>
        <v>0</v>
      </c>
      <c r="E49" s="106">
        <f>SUM(E50:E52)</f>
        <v>1570</v>
      </c>
      <c r="F49" s="112"/>
      <c r="G49" s="117">
        <f>E49/C49*100</f>
        <v>50.759780148722925</v>
      </c>
    </row>
    <row r="50" spans="1:7" ht="13.5" customHeight="1">
      <c r="A50" s="45">
        <v>1101</v>
      </c>
      <c r="B50" s="65" t="s">
        <v>110</v>
      </c>
      <c r="C50" s="132">
        <v>3093</v>
      </c>
      <c r="D50" s="145"/>
      <c r="E50" s="146">
        <v>1570</v>
      </c>
      <c r="F50" s="147"/>
      <c r="G50" s="131">
        <f>E50/C50*100</f>
        <v>50.759780148722925</v>
      </c>
    </row>
    <row r="51" spans="1:7" ht="13.5" customHeight="1">
      <c r="A51" s="46">
        <v>1102</v>
      </c>
      <c r="B51" s="43" t="s">
        <v>111</v>
      </c>
      <c r="C51" s="129"/>
      <c r="D51" s="138"/>
      <c r="E51" s="139"/>
      <c r="F51" s="140"/>
      <c r="G51" s="131"/>
    </row>
    <row r="52" spans="1:7" ht="13.5" customHeight="1" thickBot="1">
      <c r="A52" s="92">
        <v>1103</v>
      </c>
      <c r="B52" s="39" t="s">
        <v>112</v>
      </c>
      <c r="C52" s="141"/>
      <c r="D52" s="148"/>
      <c r="E52" s="149"/>
      <c r="F52" s="150"/>
      <c r="G52" s="131"/>
    </row>
    <row r="53" spans="1:7" ht="13.5" customHeight="1" thickBot="1">
      <c r="A53" s="44">
        <v>1200</v>
      </c>
      <c r="B53" s="56" t="s">
        <v>113</v>
      </c>
      <c r="C53" s="151"/>
      <c r="D53" s="152"/>
      <c r="E53" s="153"/>
      <c r="F53" s="154"/>
      <c r="G53" s="155"/>
    </row>
    <row r="54" spans="1:7" ht="13.5" customHeight="1" thickBot="1">
      <c r="A54" s="93">
        <v>1300</v>
      </c>
      <c r="B54" s="94" t="s">
        <v>55</v>
      </c>
      <c r="C54" s="134">
        <v>5</v>
      </c>
      <c r="D54" s="156"/>
      <c r="E54" s="157">
        <v>2</v>
      </c>
      <c r="F54" s="158"/>
      <c r="G54" s="159">
        <f>E54/C54*100</f>
        <v>40</v>
      </c>
    </row>
    <row r="55" spans="1:7" ht="16.5" customHeight="1" thickBot="1">
      <c r="A55" s="90"/>
      <c r="B55" s="91" t="s">
        <v>114</v>
      </c>
      <c r="C55" s="163">
        <f>C5+C14+C15+C19+C27+C32+C33+C38+C41+C49+C54</f>
        <v>398212</v>
      </c>
      <c r="D55" s="160">
        <f>D5+D14+D15+D19+D27+D32+D33+D38+D41+D49+D54</f>
        <v>0</v>
      </c>
      <c r="E55" s="160">
        <f>E5+E14+E15+E19+E27+E32+E33+E38+E41+E49+E54</f>
        <v>193767</v>
      </c>
      <c r="F55" s="161"/>
      <c r="G55" s="162">
        <f>E55/C55*100</f>
        <v>48.65925687824576</v>
      </c>
    </row>
    <row r="56" ht="9.75" customHeight="1"/>
    <row r="57" spans="1:2" ht="14.25">
      <c r="A57" s="177" t="s">
        <v>125</v>
      </c>
      <c r="B57" s="177"/>
    </row>
    <row r="58" spans="1:2" ht="14.25">
      <c r="A58" s="113" t="s">
        <v>124</v>
      </c>
      <c r="B58" s="113"/>
    </row>
    <row r="60" ht="12.75">
      <c r="A60" t="s">
        <v>126</v>
      </c>
    </row>
    <row r="61" ht="12.75">
      <c r="A61" t="s">
        <v>127</v>
      </c>
    </row>
  </sheetData>
  <sheetProtection/>
  <mergeCells count="4">
    <mergeCell ref="A57:B57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2016-07-13T11:16:49Z</dcterms:modified>
  <cp:category/>
  <cp:version/>
  <cp:contentType/>
  <cp:contentStatus/>
</cp:coreProperties>
</file>