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<sst xmlns="http://schemas.openxmlformats.org/spreadsheetml/2006/main" count="140" uniqueCount="134">
  <si>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</si>
  <si>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</si>
  <si>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</si>
  <si>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</si>
  <si>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</si>
  <si>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</si>
  <si>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</si>
  <si>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</si>
  <si>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</si>
  <si>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</si>
  <si>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</si>
  <si>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</si>
  <si>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</si>
  <si>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</si>
  <si>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</si>
  <si>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</si>
  <si>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</si>
  <si>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</si>
  <si>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</si>
  <si>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</si>
  <si>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</si>
  <si>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</si>
  <si>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</si>
  <si>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</si>
  <si>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</si>
  <si>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</si>
  <si>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</si>
  <si>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</si>
  <si>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</si>
  <si>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</si>
  <si>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</si>
  <si>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</si>
  <si>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</si>
  <si>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</si>
  <si>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</si>
  <si>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</si>
  <si>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</si>
  <si>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</si>
  <si>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Прочие безвозмездные поступления в бюджеты городских округов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</si>
  <si>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</si>
  <si>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</si>
  <si>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</si>
  <si>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</si>
  <si>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</si>
  <si>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</si>
  <si>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</si>
  <si>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</si>
  <si>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</si>
  <si>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</si>
  <si>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</si>
  <si>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</si>
  <si>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</si>
  <si>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</si>
  <si>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</si>
  <si>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</si>
  <si>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</si>
  <si>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</si>
  <si>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</si>
  <si>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</si>
  <si>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</si>
  <si>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</si>
  <si>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</si>
  <si>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</si>
  <si>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</si>
  <si>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</si>
  <si>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</si>
  <si>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</si>
  <si>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</si>
  <si>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</si>
  <si>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</si>
  <si>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</si>
  <si>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</si>
  <si>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</si>
  <si>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</si>
  <si>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</si>
  <si>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</si>
  <si>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</si>
  <si>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</si>
  <si>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</si>
  <si>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</si>
  <si>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</si>
  <si>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</si>
  <si>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</si>
  <si>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</si>
  <si>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</si>
  <si>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</si>
  <si>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</si>
  <si>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</si>
  <si>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</si>
  <si>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</si>
  <si>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</si>
  <si>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</si>
  <si>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</si>
  <si>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</si>
  <si>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</si>
  <si>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</si>
  <si>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</si>
  <si>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</si>
  <si>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</si>
  <si>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</si>
  <si>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</si>
  <si>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</si>
  <si>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</si>
  <si>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</si>
  <si>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</si>
  <si>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</si>
  <si>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</si>
  <si>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</si>
  <si>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</si>
  <si>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</si>
  <si>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</si>
  <si>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</si>
  <si>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</si>
  <si>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</si>
  <si>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</si>
  <si>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</si>
  <si>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</si>
  <si>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</si>
  <si>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34344-4-62-60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</si>
  <si>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</si>
  <si>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</si>
  <si>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</si>
  <si>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</si>
  <si>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</si>
  <si>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</si>
  <si>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</si>
  <si>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</si>
  <si>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</si>
  <si>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</si>
  <si>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</si>
  <si>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</si>
  <si>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</si>
  <si>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по доходам по состоянию на 01 июля 2017 года.</t>
  </si>
  <si>
    <t>по расходам  по состоянию на 01 июля 2017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</si>
</sst>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20" xfId="0" applyFont="1" applyBorder="1" applyAlignment="1">
      <alignment vertical="center"/>
    </xf>
    <xf numFmtId="180" fontId="0" fillId="0" borderId="14" xfId="0" applyNumberFormat="1" applyFont="1" applyBorder="1" applyAlignment="1">
      <alignment horizontal="center" wrapText="1"/>
    </xf>
    <xf numFmtId="180" fontId="0" fillId="0" borderId="12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wrapText="1"/>
    </xf>
    <xf numFmtId="49" fontId="1" fillId="0" borderId="18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/>
    </xf>
    <xf numFmtId="0" fontId="12" fillId="0" borderId="16" xfId="0" applyFont="1" applyBorder="1" applyAlignment="1">
      <alignment/>
    </xf>
    <xf numFmtId="0" fontId="12" fillId="0" borderId="20" xfId="0" applyFont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/>
    </xf>
    <xf numFmtId="0" fontId="0" fillId="0" borderId="23" xfId="0" applyBorder="1" applyAlignment="1">
      <alignment/>
    </xf>
    <xf numFmtId="1" fontId="0" fillId="0" borderId="22" xfId="0" applyNumberFormat="1" applyBorder="1" applyAlignment="1">
      <alignment horizontal="center" vertical="center" wrapText="1"/>
    </xf>
    <xf numFmtId="0" fontId="0" fillId="0" borderId="24" xfId="0" applyBorder="1" applyAlignment="1">
      <alignment/>
    </xf>
    <xf numFmtId="1" fontId="0" fillId="0" borderId="12" xfId="0" applyNumberFormat="1" applyBorder="1" applyAlignment="1">
      <alignment/>
    </xf>
    <xf numFmtId="0" fontId="0" fillId="0" borderId="16" xfId="0" applyBorder="1" applyAlignment="1">
      <alignment/>
    </xf>
    <xf numFmtId="2" fontId="0" fillId="0" borderId="10" xfId="0" applyNumberForma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2" fontId="0" fillId="0" borderId="14" xfId="0" applyNumberFormat="1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25" xfId="0" applyNumberFormat="1" applyFont="1" applyBorder="1" applyAlignment="1">
      <alignment horizontal="left" wrapText="1"/>
    </xf>
    <xf numFmtId="0" fontId="12" fillId="33" borderId="10" xfId="0" applyFont="1" applyFill="1" applyBorder="1" applyAlignment="1">
      <alignment/>
    </xf>
    <xf numFmtId="2" fontId="0" fillId="33" borderId="12" xfId="0" applyNumberFormat="1" applyFill="1" applyBorder="1" applyAlignment="1">
      <alignment/>
    </xf>
    <xf numFmtId="2" fontId="0" fillId="0" borderId="10" xfId="0" applyNumberFormat="1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3" fontId="1" fillId="0" borderId="14" xfId="0" applyNumberFormat="1" applyFont="1" applyFill="1" applyBorder="1" applyAlignment="1">
      <alignment horizontal="center" vertical="center"/>
    </xf>
    <xf numFmtId="180" fontId="0" fillId="33" borderId="18" xfId="0" applyNumberFormat="1" applyFont="1" applyFill="1" applyBorder="1" applyAlignment="1">
      <alignment horizontal="center"/>
    </xf>
    <xf numFmtId="0" fontId="4" fillId="33" borderId="26" xfId="0" applyFont="1" applyFill="1" applyBorder="1" applyAlignment="1">
      <alignment wrapText="1"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0" fillId="33" borderId="0" xfId="0" applyFill="1" applyAlignment="1">
      <alignment/>
    </xf>
    <xf numFmtId="180" fontId="0" fillId="33" borderId="30" xfId="0" applyNumberFormat="1" applyFont="1" applyFill="1" applyBorder="1" applyAlignment="1">
      <alignment horizontal="center"/>
    </xf>
    <xf numFmtId="0" fontId="4" fillId="33" borderId="31" xfId="0" applyFont="1" applyFill="1" applyBorder="1" applyAlignment="1">
      <alignment horizontal="left" vertical="center" wrapText="1"/>
    </xf>
    <xf numFmtId="0" fontId="0" fillId="33" borderId="3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2" fontId="0" fillId="33" borderId="18" xfId="0" applyNumberFormat="1" applyFont="1" applyFill="1" applyBorder="1" applyAlignment="1">
      <alignment/>
    </xf>
    <xf numFmtId="180" fontId="12" fillId="33" borderId="16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horizontal="left" vertical="center" wrapText="1"/>
    </xf>
    <xf numFmtId="0" fontId="12" fillId="33" borderId="16" xfId="0" applyFont="1" applyFill="1" applyBorder="1" applyAlignment="1">
      <alignment/>
    </xf>
    <xf numFmtId="0" fontId="12" fillId="33" borderId="20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/>
    </xf>
    <xf numFmtId="180" fontId="0" fillId="33" borderId="14" xfId="0" applyNumberFormat="1" applyFill="1" applyBorder="1" applyAlignment="1">
      <alignment horizontal="center"/>
    </xf>
    <xf numFmtId="0" fontId="4" fillId="33" borderId="17" xfId="0" applyFont="1" applyFill="1" applyBorder="1" applyAlignment="1">
      <alignment wrapText="1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180" fontId="0" fillId="33" borderId="12" xfId="0" applyNumberForma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180" fontId="0" fillId="33" borderId="28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0" fillId="33" borderId="28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180" fontId="1" fillId="33" borderId="33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 wrapText="1"/>
    </xf>
    <xf numFmtId="0" fontId="0" fillId="33" borderId="33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180" fontId="1" fillId="33" borderId="14" xfId="0" applyNumberFormat="1" applyFont="1" applyFill="1" applyBorder="1" applyAlignment="1">
      <alignment horizontal="center"/>
    </xf>
    <xf numFmtId="0" fontId="0" fillId="33" borderId="17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180" fontId="1" fillId="33" borderId="28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2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wrapText="1"/>
    </xf>
    <xf numFmtId="0" fontId="0" fillId="33" borderId="25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vertical="center"/>
    </xf>
    <xf numFmtId="0" fontId="13" fillId="33" borderId="10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0" fillId="33" borderId="0" xfId="0" applyFont="1" applyFill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180" fontId="0" fillId="33" borderId="18" xfId="0" applyNumberFormat="1" applyFont="1" applyFill="1" applyBorder="1" applyAlignment="1">
      <alignment horizontal="center"/>
    </xf>
    <xf numFmtId="0" fontId="10" fillId="33" borderId="19" xfId="0" applyFont="1" applyFill="1" applyBorder="1" applyAlignment="1">
      <alignment/>
    </xf>
    <xf numFmtId="180" fontId="3" fillId="33" borderId="16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vertical="center"/>
    </xf>
    <xf numFmtId="0" fontId="13" fillId="33" borderId="16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180" fontId="0" fillId="33" borderId="14" xfId="0" applyNumberFormat="1" applyFont="1" applyFill="1" applyBorder="1" applyAlignment="1">
      <alignment horizontal="center"/>
    </xf>
    <xf numFmtId="0" fontId="10" fillId="33" borderId="15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30" xfId="0" applyFont="1" applyFill="1" applyBorder="1" applyAlignment="1">
      <alignment horizontal="center"/>
    </xf>
    <xf numFmtId="0" fontId="4" fillId="33" borderId="32" xfId="0" applyFont="1" applyFill="1" applyBorder="1" applyAlignment="1">
      <alignment/>
    </xf>
    <xf numFmtId="0" fontId="10" fillId="33" borderId="30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" fillId="33" borderId="33" xfId="0" applyFont="1" applyFill="1" applyBorder="1" applyAlignment="1">
      <alignment horizontal="center"/>
    </xf>
    <xf numFmtId="0" fontId="4" fillId="33" borderId="35" xfId="0" applyFont="1" applyFill="1" applyBorder="1" applyAlignment="1">
      <alignment/>
    </xf>
    <xf numFmtId="2" fontId="0" fillId="33" borderId="33" xfId="0" applyNumberFormat="1" applyFont="1" applyFill="1" applyBorder="1" applyAlignment="1">
      <alignment/>
    </xf>
    <xf numFmtId="0" fontId="1" fillId="33" borderId="28" xfId="0" applyFont="1" applyFill="1" applyBorder="1" applyAlignment="1">
      <alignment horizontal="center"/>
    </xf>
    <xf numFmtId="2" fontId="0" fillId="33" borderId="28" xfId="0" applyNumberFormat="1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0" fillId="33" borderId="41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0" fillId="33" borderId="44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45" xfId="0" applyFont="1" applyFill="1" applyBorder="1" applyAlignment="1">
      <alignment/>
    </xf>
    <xf numFmtId="0" fontId="0" fillId="33" borderId="46" xfId="0" applyFont="1" applyFill="1" applyBorder="1" applyAlignment="1">
      <alignment/>
    </xf>
    <xf numFmtId="0" fontId="0" fillId="33" borderId="47" xfId="0" applyFont="1" applyFill="1" applyBorder="1" applyAlignment="1">
      <alignment/>
    </xf>
    <xf numFmtId="2" fontId="0" fillId="33" borderId="16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180" fontId="0" fillId="33" borderId="22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8" xfId="0" applyFill="1" applyBorder="1" applyAlignment="1">
      <alignment/>
    </xf>
    <xf numFmtId="1" fontId="0" fillId="33" borderId="33" xfId="0" applyNumberFormat="1" applyFill="1" applyBorder="1" applyAlignment="1">
      <alignment/>
    </xf>
    <xf numFmtId="2" fontId="0" fillId="33" borderId="28" xfId="0" applyNumberFormat="1" applyFill="1" applyBorder="1" applyAlignment="1">
      <alignment/>
    </xf>
    <xf numFmtId="180" fontId="0" fillId="33" borderId="12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wrapText="1"/>
    </xf>
    <xf numFmtId="0" fontId="0" fillId="33" borderId="23" xfId="0" applyFill="1" applyBorder="1" applyAlignment="1">
      <alignment/>
    </xf>
    <xf numFmtId="1" fontId="0" fillId="33" borderId="12" xfId="0" applyNumberFormat="1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wrapText="1"/>
    </xf>
    <xf numFmtId="49" fontId="0" fillId="33" borderId="12" xfId="0" applyNumberFormat="1" applyFill="1" applyBorder="1" applyAlignment="1">
      <alignment horizontal="center" vertical="center"/>
    </xf>
    <xf numFmtId="0" fontId="0" fillId="33" borderId="25" xfId="0" applyFill="1" applyBorder="1" applyAlignment="1">
      <alignment wrapText="1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11.7109375" style="0" customWidth="1"/>
    <col min="2" max="2" width="47.57421875" style="0" customWidth="1"/>
    <col min="3" max="3" width="8.421875" style="0" customWidth="1"/>
    <col min="4" max="4" width="7.8515625" style="0" customWidth="1"/>
    <col min="5" max="5" width="7.7109375" style="0" customWidth="1"/>
    <col min="6" max="6" width="8.140625" style="0" customWidth="1"/>
    <col min="7" max="7" width="7.7109375" style="0" customWidth="1"/>
  </cols>
  <sheetData>
    <row r="1" spans="1:7" ht="12.75">
      <c r="A1" s="82" t="s">
        <v>106</v>
      </c>
      <c r="B1" s="82"/>
      <c r="C1" s="82"/>
      <c r="D1" s="82"/>
      <c r="E1" s="82"/>
      <c r="F1" s="82"/>
      <c r="G1" s="82"/>
    </row>
    <row r="2" spans="1:7" ht="12.75" customHeight="1">
      <c r="A2" s="82" t="s">
        <v>132</v>
      </c>
      <c r="B2" s="82"/>
      <c r="C2" s="82"/>
      <c r="D2" s="82"/>
      <c r="E2" s="82"/>
      <c r="F2" s="82"/>
      <c r="G2" s="82"/>
    </row>
    <row r="3" spans="5:7" ht="11.25" customHeight="1" thickBot="1">
      <c r="E3" s="83" t="s">
        <v>0</v>
      </c>
      <c r="F3" s="83"/>
      <c r="G3" s="83"/>
    </row>
    <row r="4" spans="1:7" ht="12.75">
      <c r="A4" s="95" t="s">
        <v>1</v>
      </c>
      <c r="B4" s="95" t="s">
        <v>2</v>
      </c>
      <c r="C4" s="87" t="s">
        <v>85</v>
      </c>
      <c r="D4" s="87" t="s">
        <v>87</v>
      </c>
      <c r="E4" s="84" t="s">
        <v>3</v>
      </c>
      <c r="F4" s="87" t="s">
        <v>86</v>
      </c>
      <c r="G4" s="90" t="s">
        <v>88</v>
      </c>
    </row>
    <row r="5" spans="1:7" ht="12.75">
      <c r="A5" s="96"/>
      <c r="B5" s="96"/>
      <c r="C5" s="88"/>
      <c r="D5" s="88"/>
      <c r="E5" s="85"/>
      <c r="F5" s="88"/>
      <c r="G5" s="91"/>
    </row>
    <row r="6" spans="1:7" ht="21" customHeight="1" thickBot="1">
      <c r="A6" s="97"/>
      <c r="B6" s="97"/>
      <c r="C6" s="89"/>
      <c r="D6" s="89"/>
      <c r="E6" s="86"/>
      <c r="F6" s="89"/>
      <c r="G6" s="92"/>
    </row>
    <row r="7" spans="1:7" ht="16.5" customHeight="1" thickBot="1">
      <c r="A7" s="31" t="s">
        <v>4</v>
      </c>
      <c r="B7" s="32" t="s">
        <v>5</v>
      </c>
      <c r="C7" s="2">
        <f>SUM(C8:C24)</f>
        <v>97725</v>
      </c>
      <c r="D7" s="54">
        <f>SUM(D8:D24)</f>
        <v>48862.5</v>
      </c>
      <c r="E7" s="2">
        <f>SUM(E8:E24)+1</f>
        <v>49053</v>
      </c>
      <c r="F7" s="44">
        <f>E7/D7*100</f>
        <v>100.38986953184958</v>
      </c>
      <c r="G7" s="44">
        <f>E7/C7*100</f>
        <v>50.19493476592479</v>
      </c>
    </row>
    <row r="8" spans="1:7" s="99" customFormat="1" ht="13.5" customHeight="1">
      <c r="A8" s="195" t="s">
        <v>6</v>
      </c>
      <c r="B8" s="196" t="s">
        <v>7</v>
      </c>
      <c r="C8" s="197">
        <v>71156</v>
      </c>
      <c r="D8" s="198">
        <f>C8/12*6</f>
        <v>35578</v>
      </c>
      <c r="E8" s="196">
        <v>34271</v>
      </c>
      <c r="F8" s="199">
        <f>E8/D8*100</f>
        <v>96.32638147169598</v>
      </c>
      <c r="G8" s="199">
        <f>E8/C8*100</f>
        <v>48.16319073584799</v>
      </c>
    </row>
    <row r="9" spans="1:7" s="99" customFormat="1" ht="27.75" customHeight="1">
      <c r="A9" s="200" t="s">
        <v>107</v>
      </c>
      <c r="B9" s="201" t="s">
        <v>109</v>
      </c>
      <c r="C9" s="202">
        <v>2794</v>
      </c>
      <c r="D9" s="203">
        <f>C9/12*6</f>
        <v>1397</v>
      </c>
      <c r="E9" s="204">
        <v>1103</v>
      </c>
      <c r="F9" s="72">
        <f>E9/D9*100</f>
        <v>78.95490336435218</v>
      </c>
      <c r="G9" s="72">
        <f>E9/C9*100</f>
        <v>39.47745168217609</v>
      </c>
    </row>
    <row r="10" spans="1:7" s="99" customFormat="1" ht="27.75" customHeight="1">
      <c r="A10" s="200" t="s">
        <v>120</v>
      </c>
      <c r="B10" s="205" t="s">
        <v>121</v>
      </c>
      <c r="C10" s="202">
        <v>1410</v>
      </c>
      <c r="D10" s="203">
        <f>C10/12*6</f>
        <v>705</v>
      </c>
      <c r="E10" s="206">
        <v>806</v>
      </c>
      <c r="F10" s="72">
        <f>E10/D10*100</f>
        <v>114.32624113475178</v>
      </c>
      <c r="G10" s="72">
        <f>E10/C10*100</f>
        <v>57.16312056737589</v>
      </c>
    </row>
    <row r="11" spans="1:7" s="99" customFormat="1" ht="24.75" customHeight="1">
      <c r="A11" s="207" t="s">
        <v>8</v>
      </c>
      <c r="B11" s="208" t="s">
        <v>9</v>
      </c>
      <c r="C11" s="202">
        <v>2698</v>
      </c>
      <c r="D11" s="203">
        <f>C11/12*6</f>
        <v>1349</v>
      </c>
      <c r="E11" s="206">
        <v>1289</v>
      </c>
      <c r="F11" s="72">
        <f>E11/D11*100</f>
        <v>95.5522609340252</v>
      </c>
      <c r="G11" s="72">
        <f>E11/C11*100</f>
        <v>47.7761304670126</v>
      </c>
    </row>
    <row r="12" spans="1:7" s="99" customFormat="1" ht="12" customHeight="1">
      <c r="A12" s="209" t="s">
        <v>10</v>
      </c>
      <c r="B12" s="210" t="s">
        <v>11</v>
      </c>
      <c r="C12" s="202"/>
      <c r="D12" s="203"/>
      <c r="E12" s="206">
        <v>5</v>
      </c>
      <c r="F12" s="211"/>
      <c r="G12" s="211"/>
    </row>
    <row r="13" spans="1:7" s="99" customFormat="1" ht="25.5" customHeight="1">
      <c r="A13" s="209" t="s">
        <v>108</v>
      </c>
      <c r="B13" s="210" t="s">
        <v>110</v>
      </c>
      <c r="C13" s="202">
        <v>110</v>
      </c>
      <c r="D13" s="203">
        <f>C13/12*6</f>
        <v>55</v>
      </c>
      <c r="E13" s="206">
        <v>25</v>
      </c>
      <c r="F13" s="72">
        <f>E13/D13*100</f>
        <v>45.45454545454545</v>
      </c>
      <c r="G13" s="72">
        <f>E13/C13*100</f>
        <v>22.727272727272727</v>
      </c>
    </row>
    <row r="14" spans="1:7" s="99" customFormat="1" ht="12.75" customHeight="1">
      <c r="A14" s="209" t="s">
        <v>12</v>
      </c>
      <c r="B14" s="210" t="s">
        <v>13</v>
      </c>
      <c r="C14" s="202">
        <v>2770</v>
      </c>
      <c r="D14" s="203">
        <f>C14/12*6</f>
        <v>1385</v>
      </c>
      <c r="E14" s="206">
        <v>307</v>
      </c>
      <c r="F14" s="72">
        <f>E14/D14*100</f>
        <v>22.16606498194946</v>
      </c>
      <c r="G14" s="72">
        <f>E14/C14*100</f>
        <v>11.08303249097473</v>
      </c>
    </row>
    <row r="15" spans="1:7" s="99" customFormat="1" ht="12.75">
      <c r="A15" s="212" t="s">
        <v>14</v>
      </c>
      <c r="B15" s="206" t="s">
        <v>15</v>
      </c>
      <c r="C15" s="202">
        <v>8040</v>
      </c>
      <c r="D15" s="203">
        <f>C15/12*6</f>
        <v>4020</v>
      </c>
      <c r="E15" s="206">
        <v>6566</v>
      </c>
      <c r="F15" s="72">
        <f>E15/D15*100</f>
        <v>163.33333333333334</v>
      </c>
      <c r="G15" s="72">
        <f>E15/C15*100</f>
        <v>81.66666666666667</v>
      </c>
    </row>
    <row r="16" spans="1:7" s="99" customFormat="1" ht="12.75">
      <c r="A16" s="212" t="s">
        <v>16</v>
      </c>
      <c r="B16" s="213" t="s">
        <v>17</v>
      </c>
      <c r="C16" s="202">
        <v>15</v>
      </c>
      <c r="D16" s="203">
        <f>C16/12*6</f>
        <v>7.5</v>
      </c>
      <c r="E16" s="206">
        <v>1</v>
      </c>
      <c r="F16" s="72">
        <f>E16/D16*100</f>
        <v>13.333333333333334</v>
      </c>
      <c r="G16" s="72">
        <f>E16/C16*100</f>
        <v>6.666666666666667</v>
      </c>
    </row>
    <row r="17" spans="1:7" s="99" customFormat="1" ht="25.5">
      <c r="A17" s="212" t="s">
        <v>18</v>
      </c>
      <c r="B17" s="214" t="s">
        <v>89</v>
      </c>
      <c r="C17" s="202"/>
      <c r="D17" s="203"/>
      <c r="E17" s="206">
        <v>10</v>
      </c>
      <c r="F17" s="72"/>
      <c r="G17" s="72"/>
    </row>
    <row r="18" spans="1:7" ht="24" customHeight="1">
      <c r="A18" s="6" t="s">
        <v>19</v>
      </c>
      <c r="B18" s="3" t="s">
        <v>90</v>
      </c>
      <c r="C18" s="53">
        <v>7869</v>
      </c>
      <c r="D18" s="56">
        <f>C18/12*6</f>
        <v>3934.5</v>
      </c>
      <c r="E18" s="5">
        <v>3879</v>
      </c>
      <c r="F18" s="72">
        <f>E18/D18*100</f>
        <v>98.58940144872284</v>
      </c>
      <c r="G18" s="45">
        <f>E18/C18*100</f>
        <v>49.29470072436142</v>
      </c>
    </row>
    <row r="19" spans="1:7" ht="15" customHeight="1">
      <c r="A19" s="6" t="s">
        <v>20</v>
      </c>
      <c r="B19" s="7" t="s">
        <v>21</v>
      </c>
      <c r="C19" s="53">
        <v>98</v>
      </c>
      <c r="D19" s="56">
        <f>C19/12*6</f>
        <v>49</v>
      </c>
      <c r="E19" s="5">
        <v>70</v>
      </c>
      <c r="F19" s="45">
        <f>E19/D19*100</f>
        <v>142.85714285714286</v>
      </c>
      <c r="G19" s="45">
        <f>E19/C19*100</f>
        <v>71.42857142857143</v>
      </c>
    </row>
    <row r="20" spans="1:7" ht="25.5">
      <c r="A20" s="8" t="s">
        <v>22</v>
      </c>
      <c r="B20" s="9" t="s">
        <v>23</v>
      </c>
      <c r="C20" s="53">
        <v>307</v>
      </c>
      <c r="D20" s="56">
        <f>C20/12*6</f>
        <v>153.5</v>
      </c>
      <c r="E20" s="5">
        <v>206</v>
      </c>
      <c r="F20" s="45">
        <f>E20/D20*100</f>
        <v>134.20195439739413</v>
      </c>
      <c r="G20" s="45">
        <f>E20/C20*100</f>
        <v>67.10097719869707</v>
      </c>
    </row>
    <row r="21" spans="1:7" ht="25.5">
      <c r="A21" s="8" t="s">
        <v>24</v>
      </c>
      <c r="B21" s="10" t="s">
        <v>25</v>
      </c>
      <c r="C21" s="53">
        <v>442</v>
      </c>
      <c r="D21" s="56">
        <f>C21/12*6</f>
        <v>221</v>
      </c>
      <c r="E21" s="5">
        <v>345</v>
      </c>
      <c r="F21" s="45">
        <f>E21/D21*100</f>
        <v>156.10859728506787</v>
      </c>
      <c r="G21" s="45">
        <f>E21/C21*100</f>
        <v>78.05429864253394</v>
      </c>
    </row>
    <row r="22" spans="1:7" ht="12.75">
      <c r="A22" s="11" t="s">
        <v>26</v>
      </c>
      <c r="B22" s="10" t="s">
        <v>27</v>
      </c>
      <c r="C22" s="53"/>
      <c r="D22" s="56"/>
      <c r="E22" s="5"/>
      <c r="F22" s="45"/>
      <c r="G22" s="45"/>
    </row>
    <row r="23" spans="1:7" ht="15.75" customHeight="1">
      <c r="A23" s="8" t="s">
        <v>28</v>
      </c>
      <c r="B23" s="10" t="s">
        <v>29</v>
      </c>
      <c r="C23" s="53">
        <v>16</v>
      </c>
      <c r="D23" s="56">
        <f>C23/12*6</f>
        <v>8</v>
      </c>
      <c r="E23" s="5">
        <v>169</v>
      </c>
      <c r="F23" s="45">
        <f>E23/D23*100</f>
        <v>2112.5</v>
      </c>
      <c r="G23" s="45">
        <f>E23/C23*100</f>
        <v>1056.25</v>
      </c>
    </row>
    <row r="24" spans="1:7" ht="13.5" thickBot="1">
      <c r="A24" s="40" t="s">
        <v>30</v>
      </c>
      <c r="B24" s="26" t="s">
        <v>31</v>
      </c>
      <c r="C24" s="55"/>
      <c r="D24" s="57"/>
      <c r="E24" s="26"/>
      <c r="F24" s="25"/>
      <c r="G24" s="25"/>
    </row>
    <row r="25" spans="1:7" ht="15" customHeight="1" thickBot="1">
      <c r="A25" s="30" t="s">
        <v>32</v>
      </c>
      <c r="B25" s="41" t="s">
        <v>33</v>
      </c>
      <c r="C25" s="12">
        <f>C26+C36</f>
        <v>244649</v>
      </c>
      <c r="D25" s="12">
        <f>D26+D36</f>
        <v>84951</v>
      </c>
      <c r="E25" s="12">
        <f>E26+E36</f>
        <v>130783</v>
      </c>
      <c r="F25" s="58">
        <f>E25/D25*100</f>
        <v>153.951101223058</v>
      </c>
      <c r="G25" s="58">
        <f>E25/C25*100</f>
        <v>53.45740223749126</v>
      </c>
    </row>
    <row r="26" spans="1:7" ht="28.5" customHeight="1" thickBot="1">
      <c r="A26" s="37" t="s">
        <v>34</v>
      </c>
      <c r="B26" s="36" t="s">
        <v>35</v>
      </c>
      <c r="C26" s="12">
        <f>SUM(C27,C29,C32,C33,C34)</f>
        <v>244649</v>
      </c>
      <c r="D26" s="12">
        <f>SUM(D27,D29,D32,D33,D34)</f>
        <v>84951</v>
      </c>
      <c r="E26" s="12">
        <f>SUM(E27,E29,E32,E33,E34)-1</f>
        <v>131784</v>
      </c>
      <c r="F26" s="58">
        <f>E26/D26*100</f>
        <v>155.12942755235372</v>
      </c>
      <c r="G26" s="58">
        <f>E26/C26*100</f>
        <v>53.86655984696442</v>
      </c>
    </row>
    <row r="27" spans="1:7" ht="25.5">
      <c r="A27" s="66" t="s">
        <v>128</v>
      </c>
      <c r="B27" s="67" t="s">
        <v>127</v>
      </c>
      <c r="C27" s="14">
        <v>44523</v>
      </c>
      <c r="D27" s="14">
        <v>14840</v>
      </c>
      <c r="E27" s="15">
        <v>22260</v>
      </c>
      <c r="F27" s="45">
        <f aca="true" t="shared" si="0" ref="F27:F33">E27/D27*100</f>
        <v>150</v>
      </c>
      <c r="G27" s="45">
        <f>E27/C27*100</f>
        <v>49.99663095478741</v>
      </c>
    </row>
    <row r="28" spans="1:7" ht="12.75">
      <c r="A28" s="75">
        <v>20215001</v>
      </c>
      <c r="B28" s="68" t="s">
        <v>91</v>
      </c>
      <c r="C28" s="14">
        <v>44523</v>
      </c>
      <c r="D28" s="14">
        <v>14840</v>
      </c>
      <c r="E28" s="15">
        <v>22260</v>
      </c>
      <c r="F28" s="45">
        <f t="shared" si="0"/>
        <v>150</v>
      </c>
      <c r="G28" s="45">
        <f>E28/C28*100</f>
        <v>49.99663095478741</v>
      </c>
    </row>
    <row r="29" spans="1:7" ht="29.25" customHeight="1">
      <c r="A29" s="16" t="s">
        <v>123</v>
      </c>
      <c r="B29" s="10" t="s">
        <v>124</v>
      </c>
      <c r="C29" s="4">
        <v>63371</v>
      </c>
      <c r="D29" s="4">
        <v>16365</v>
      </c>
      <c r="E29" s="5">
        <v>26772</v>
      </c>
      <c r="F29" s="45">
        <f t="shared" si="0"/>
        <v>163.59303391384051</v>
      </c>
      <c r="G29" s="45">
        <f>E29/C29*100</f>
        <v>42.246453425068246</v>
      </c>
    </row>
    <row r="30" spans="1:7" ht="51" hidden="1">
      <c r="A30" s="16" t="s">
        <v>92</v>
      </c>
      <c r="B30" s="69" t="s">
        <v>93</v>
      </c>
      <c r="C30" s="4"/>
      <c r="D30" s="4"/>
      <c r="E30" s="5"/>
      <c r="F30" s="45"/>
      <c r="G30" s="45"/>
    </row>
    <row r="31" spans="1:7" ht="12.75" customHeight="1" hidden="1">
      <c r="A31" s="33"/>
      <c r="B31" s="17"/>
      <c r="C31" s="4"/>
      <c r="D31" s="4"/>
      <c r="E31" s="5"/>
      <c r="F31" s="45" t="e">
        <f t="shared" si="0"/>
        <v>#DIV/0!</v>
      </c>
      <c r="G31" s="45" t="e">
        <f>E31/C31*100</f>
        <v>#DIV/0!</v>
      </c>
    </row>
    <row r="32" spans="1:7" ht="31.5" customHeight="1">
      <c r="A32" s="34" t="s">
        <v>126</v>
      </c>
      <c r="B32" s="10" t="s">
        <v>125</v>
      </c>
      <c r="C32" s="4">
        <v>132580</v>
      </c>
      <c r="D32" s="4">
        <v>50624</v>
      </c>
      <c r="E32" s="5">
        <v>79531</v>
      </c>
      <c r="F32" s="45">
        <f t="shared" si="0"/>
        <v>157.1013748419722</v>
      </c>
      <c r="G32" s="45">
        <f>E32/C32*100</f>
        <v>59.98717755317544</v>
      </c>
    </row>
    <row r="33" spans="1:7" ht="15" customHeight="1">
      <c r="A33" s="35" t="s">
        <v>129</v>
      </c>
      <c r="B33" s="70" t="s">
        <v>36</v>
      </c>
      <c r="C33" s="4">
        <v>4175</v>
      </c>
      <c r="D33" s="4">
        <v>3122</v>
      </c>
      <c r="E33" s="5">
        <v>3222</v>
      </c>
      <c r="F33" s="45">
        <f t="shared" si="0"/>
        <v>103.20307495195387</v>
      </c>
      <c r="G33" s="45">
        <f>E33/C33*100</f>
        <v>77.17365269461078</v>
      </c>
    </row>
    <row r="34" spans="1:7" ht="24.75" customHeight="1">
      <c r="A34" s="16" t="s">
        <v>37</v>
      </c>
      <c r="B34" s="10" t="s">
        <v>94</v>
      </c>
      <c r="C34" s="4"/>
      <c r="D34" s="4"/>
      <c r="E34" s="5"/>
      <c r="F34" s="4"/>
      <c r="G34" s="4"/>
    </row>
    <row r="35" spans="1:7" ht="26.25" customHeight="1">
      <c r="A35" s="38" t="s">
        <v>37</v>
      </c>
      <c r="B35" s="39" t="s">
        <v>38</v>
      </c>
      <c r="C35" s="25"/>
      <c r="D35" s="25"/>
      <c r="E35" s="26"/>
      <c r="F35" s="25"/>
      <c r="G35" s="25"/>
    </row>
    <row r="36" spans="1:7" ht="54" customHeight="1" thickBot="1">
      <c r="A36" s="38" t="s">
        <v>130</v>
      </c>
      <c r="B36" s="39" t="s">
        <v>95</v>
      </c>
      <c r="C36" s="25"/>
      <c r="D36" s="26"/>
      <c r="E36" s="25">
        <v>-1001</v>
      </c>
      <c r="F36" s="26"/>
      <c r="G36" s="25"/>
    </row>
    <row r="37" spans="1:7" ht="27" customHeight="1" thickBot="1">
      <c r="A37" s="42" t="s">
        <v>39</v>
      </c>
      <c r="B37" s="43" t="s">
        <v>40</v>
      </c>
      <c r="C37" s="12"/>
      <c r="D37" s="12"/>
      <c r="E37" s="13"/>
      <c r="F37" s="12"/>
      <c r="G37" s="12"/>
    </row>
    <row r="38" spans="1:7" ht="18" customHeight="1" thickBot="1">
      <c r="A38" s="93" t="s">
        <v>41</v>
      </c>
      <c r="B38" s="94"/>
      <c r="C38" s="12">
        <f>C7+C25</f>
        <v>342374</v>
      </c>
      <c r="D38" s="12">
        <f>D7+D25</f>
        <v>133813.5</v>
      </c>
      <c r="E38" s="12">
        <f>E7+E25</f>
        <v>179836</v>
      </c>
      <c r="F38" s="73">
        <f>E38/D38*100</f>
        <v>134.39301714699937</v>
      </c>
      <c r="G38" s="73">
        <f>E38/C38*100</f>
        <v>52.52618481543575</v>
      </c>
    </row>
    <row r="39" ht="10.5" customHeight="1">
      <c r="A39" s="18"/>
    </row>
    <row r="40" ht="12.75" hidden="1"/>
    <row r="41" spans="1:2" ht="14.25">
      <c r="A41" s="81" t="s">
        <v>116</v>
      </c>
      <c r="B41" s="81"/>
    </row>
    <row r="42" spans="1:2" ht="14.25">
      <c r="A42" s="48" t="s">
        <v>115</v>
      </c>
      <c r="B42" s="48"/>
    </row>
    <row r="44" ht="12.75">
      <c r="A44" t="s">
        <v>117</v>
      </c>
    </row>
    <row r="45" ht="12.75">
      <c r="A45" t="s">
        <v>118</v>
      </c>
    </row>
  </sheetData>
  <sheetProtection/>
  <mergeCells count="12">
    <mergeCell ref="B4:B6"/>
    <mergeCell ref="C4:C6"/>
    <mergeCell ref="D4:D6"/>
    <mergeCell ref="A41:B41"/>
    <mergeCell ref="A1:G1"/>
    <mergeCell ref="A2:G2"/>
    <mergeCell ref="E3:G3"/>
    <mergeCell ref="E4:E6"/>
    <mergeCell ref="F4:F6"/>
    <mergeCell ref="G4:G6"/>
    <mergeCell ref="A38:B38"/>
    <mergeCell ref="A4:A6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6.7109375" style="0" customWidth="1"/>
    <col min="2" max="2" width="59.421875" style="0" customWidth="1"/>
    <col min="3" max="3" width="9.421875" style="0" customWidth="1"/>
    <col min="4" max="4" width="8.421875" style="0" hidden="1" customWidth="1"/>
    <col min="5" max="5" width="8.7109375" style="0" customWidth="1"/>
    <col min="6" max="6" width="6.7109375" style="0" hidden="1" customWidth="1"/>
    <col min="7" max="7" width="8.28125" style="0" customWidth="1"/>
  </cols>
  <sheetData>
    <row r="1" spans="1:7" ht="12.75">
      <c r="A1" s="82" t="s">
        <v>106</v>
      </c>
      <c r="B1" s="82"/>
      <c r="C1" s="82"/>
      <c r="D1" s="82"/>
      <c r="E1" s="82"/>
      <c r="F1" s="82"/>
      <c r="G1" s="82"/>
    </row>
    <row r="2" spans="1:7" ht="12.75">
      <c r="A2" s="82" t="s">
        <v>133</v>
      </c>
      <c r="B2" s="82"/>
      <c r="C2" s="82"/>
      <c r="D2" s="82"/>
      <c r="E2" s="82"/>
      <c r="F2" s="82"/>
      <c r="G2" s="82"/>
    </row>
    <row r="3" spans="5:7" ht="12.75" customHeight="1" thickBot="1">
      <c r="E3" s="98" t="s">
        <v>42</v>
      </c>
      <c r="F3" s="98"/>
      <c r="G3" s="98"/>
    </row>
    <row r="4" spans="1:7" s="20" customFormat="1" ht="38.25" customHeight="1" thickBot="1">
      <c r="A4" s="49" t="s">
        <v>43</v>
      </c>
      <c r="B4" s="1" t="s">
        <v>44</v>
      </c>
      <c r="C4" s="19" t="s">
        <v>84</v>
      </c>
      <c r="D4" s="50" t="s">
        <v>45</v>
      </c>
      <c r="E4" s="19" t="s">
        <v>46</v>
      </c>
      <c r="F4" s="19" t="s">
        <v>47</v>
      </c>
      <c r="G4" s="51" t="s">
        <v>119</v>
      </c>
    </row>
    <row r="5" spans="1:7" ht="12" customHeight="1" thickBot="1">
      <c r="A5" s="21">
        <v>100</v>
      </c>
      <c r="B5" s="27" t="s">
        <v>48</v>
      </c>
      <c r="C5" s="46">
        <f>SUM(C6:C13)</f>
        <v>37992</v>
      </c>
      <c r="D5" s="46">
        <f>SUM(D6:D13)</f>
        <v>0</v>
      </c>
      <c r="E5" s="46">
        <f>SUM(E6:E13)</f>
        <v>18670</v>
      </c>
      <c r="F5" s="47"/>
      <c r="G5" s="52">
        <f>E5/C5*100</f>
        <v>49.14192461570857</v>
      </c>
    </row>
    <row r="6" spans="1:7" s="23" customFormat="1" ht="12.75" customHeight="1">
      <c r="A6" s="28">
        <v>102</v>
      </c>
      <c r="B6" s="22" t="s">
        <v>82</v>
      </c>
      <c r="C6" s="59">
        <v>1370</v>
      </c>
      <c r="D6" s="60"/>
      <c r="E6" s="74">
        <v>883</v>
      </c>
      <c r="F6" s="60"/>
      <c r="G6" s="61">
        <f>E6/C6*100</f>
        <v>64.45255474452554</v>
      </c>
    </row>
    <row r="7" spans="1:7" ht="23.25" customHeight="1">
      <c r="A7" s="29">
        <v>103</v>
      </c>
      <c r="B7" s="24" t="s">
        <v>49</v>
      </c>
      <c r="C7" s="62">
        <v>582</v>
      </c>
      <c r="D7" s="63"/>
      <c r="E7" s="62">
        <v>229</v>
      </c>
      <c r="F7" s="63"/>
      <c r="G7" s="64">
        <f>E7/C7*100</f>
        <v>39.34707903780069</v>
      </c>
    </row>
    <row r="8" spans="1:7" ht="24" customHeight="1">
      <c r="A8" s="29">
        <v>104</v>
      </c>
      <c r="B8" s="24" t="s">
        <v>83</v>
      </c>
      <c r="C8" s="62">
        <v>12519</v>
      </c>
      <c r="D8" s="63"/>
      <c r="E8" s="62">
        <v>6044</v>
      </c>
      <c r="F8" s="63"/>
      <c r="G8" s="64">
        <f aca="true" t="shared" si="0" ref="G8:G14">E8/C8*100</f>
        <v>48.27861650291557</v>
      </c>
    </row>
    <row r="9" spans="1:7" s="99" customFormat="1" ht="12.75">
      <c r="A9" s="76">
        <v>105</v>
      </c>
      <c r="B9" s="77" t="s">
        <v>122</v>
      </c>
      <c r="C9" s="78"/>
      <c r="D9" s="79"/>
      <c r="E9" s="78"/>
      <c r="F9" s="79"/>
      <c r="G9" s="80"/>
    </row>
    <row r="10" spans="1:7" s="99" customFormat="1" ht="24.75" customHeight="1">
      <c r="A10" s="76">
        <v>106</v>
      </c>
      <c r="B10" s="77" t="s">
        <v>111</v>
      </c>
      <c r="C10" s="78">
        <v>5119</v>
      </c>
      <c r="D10" s="79"/>
      <c r="E10" s="78">
        <v>2370</v>
      </c>
      <c r="F10" s="79"/>
      <c r="G10" s="80">
        <f t="shared" si="0"/>
        <v>46.29810509865208</v>
      </c>
    </row>
    <row r="11" spans="1:7" s="99" customFormat="1" ht="14.25" customHeight="1">
      <c r="A11" s="76">
        <v>107</v>
      </c>
      <c r="B11" s="77" t="s">
        <v>112</v>
      </c>
      <c r="C11" s="78"/>
      <c r="D11" s="79"/>
      <c r="E11" s="78"/>
      <c r="F11" s="79"/>
      <c r="G11" s="80"/>
    </row>
    <row r="12" spans="1:7" s="99" customFormat="1" ht="12.75" customHeight="1">
      <c r="A12" s="76">
        <v>111</v>
      </c>
      <c r="B12" s="77" t="s">
        <v>113</v>
      </c>
      <c r="C12" s="78">
        <v>144</v>
      </c>
      <c r="D12" s="79"/>
      <c r="E12" s="78">
        <v>0</v>
      </c>
      <c r="F12" s="79"/>
      <c r="G12" s="80"/>
    </row>
    <row r="13" spans="1:7" s="99" customFormat="1" ht="12.75" customHeight="1" thickBot="1">
      <c r="A13" s="100">
        <v>113</v>
      </c>
      <c r="B13" s="101" t="s">
        <v>51</v>
      </c>
      <c r="C13" s="102">
        <v>18258</v>
      </c>
      <c r="D13" s="103"/>
      <c r="E13" s="102">
        <v>9144</v>
      </c>
      <c r="F13" s="103"/>
      <c r="G13" s="104">
        <f t="shared" si="0"/>
        <v>50.08215576733487</v>
      </c>
    </row>
    <row r="14" spans="1:7" s="99" customFormat="1" ht="12.75" customHeight="1" thickBot="1">
      <c r="A14" s="105">
        <v>200</v>
      </c>
      <c r="B14" s="106" t="s">
        <v>114</v>
      </c>
      <c r="C14" s="107">
        <v>394</v>
      </c>
      <c r="D14" s="108"/>
      <c r="E14" s="107">
        <v>158</v>
      </c>
      <c r="F14" s="108"/>
      <c r="G14" s="109">
        <f t="shared" si="0"/>
        <v>40.10152284263959</v>
      </c>
    </row>
    <row r="15" spans="1:7" s="99" customFormat="1" ht="14.25" customHeight="1" thickBot="1">
      <c r="A15" s="110">
        <v>300</v>
      </c>
      <c r="B15" s="111" t="s">
        <v>52</v>
      </c>
      <c r="C15" s="71">
        <f>SUM(C16:C18)</f>
        <v>4440</v>
      </c>
      <c r="D15" s="71">
        <f>SUM(D16:D18)</f>
        <v>0</v>
      </c>
      <c r="E15" s="71">
        <f>SUM(E16:E18)</f>
        <v>1733</v>
      </c>
      <c r="F15" s="112"/>
      <c r="G15" s="109">
        <f>E15/C15*100</f>
        <v>39.031531531531535</v>
      </c>
    </row>
    <row r="16" spans="1:7" s="99" customFormat="1" ht="26.25" customHeight="1">
      <c r="A16" s="113">
        <v>309</v>
      </c>
      <c r="B16" s="114" t="s">
        <v>96</v>
      </c>
      <c r="C16" s="115">
        <v>4278</v>
      </c>
      <c r="D16" s="116"/>
      <c r="E16" s="115">
        <v>1726</v>
      </c>
      <c r="F16" s="116"/>
      <c r="G16" s="80">
        <f aca="true" t="shared" si="1" ref="G16:G31">E16/C16*100</f>
        <v>40.345956054230946</v>
      </c>
    </row>
    <row r="17" spans="1:7" s="99" customFormat="1" ht="13.5" customHeight="1">
      <c r="A17" s="117">
        <v>310</v>
      </c>
      <c r="B17" s="114" t="s">
        <v>53</v>
      </c>
      <c r="C17" s="118">
        <v>50</v>
      </c>
      <c r="D17" s="119"/>
      <c r="E17" s="118">
        <v>0</v>
      </c>
      <c r="F17" s="119"/>
      <c r="G17" s="80">
        <f t="shared" si="1"/>
        <v>0</v>
      </c>
    </row>
    <row r="18" spans="1:7" s="99" customFormat="1" ht="24" customHeight="1" thickBot="1">
      <c r="A18" s="120">
        <v>314</v>
      </c>
      <c r="B18" s="121" t="s">
        <v>97</v>
      </c>
      <c r="C18" s="122">
        <v>112</v>
      </c>
      <c r="D18" s="123"/>
      <c r="E18" s="122">
        <v>7</v>
      </c>
      <c r="F18" s="123"/>
      <c r="G18" s="80">
        <f t="shared" si="1"/>
        <v>6.25</v>
      </c>
    </row>
    <row r="19" spans="1:7" s="99" customFormat="1" ht="12.75" customHeight="1" thickBot="1">
      <c r="A19" s="110">
        <v>400</v>
      </c>
      <c r="B19" s="124" t="s">
        <v>54</v>
      </c>
      <c r="C19" s="71">
        <f>SUM(C20:C26)</f>
        <v>23591</v>
      </c>
      <c r="D19" s="71">
        <f>SUM(D20:D26)</f>
        <v>0</v>
      </c>
      <c r="E19" s="71">
        <f>SUM(E20:E26)</f>
        <v>2365</v>
      </c>
      <c r="F19" s="112"/>
      <c r="G19" s="109">
        <f>E19/C19*100</f>
        <v>10.025009537535501</v>
      </c>
    </row>
    <row r="20" spans="1:7" s="99" customFormat="1" ht="12" customHeight="1">
      <c r="A20" s="125">
        <v>405</v>
      </c>
      <c r="B20" s="126" t="s">
        <v>55</v>
      </c>
      <c r="C20" s="127">
        <v>213</v>
      </c>
      <c r="D20" s="128"/>
      <c r="E20" s="127">
        <v>50</v>
      </c>
      <c r="F20" s="128"/>
      <c r="G20" s="80">
        <v>0</v>
      </c>
    </row>
    <row r="21" spans="1:7" s="99" customFormat="1" ht="12" customHeight="1">
      <c r="A21" s="129">
        <v>406</v>
      </c>
      <c r="B21" s="130" t="s">
        <v>56</v>
      </c>
      <c r="C21" s="115"/>
      <c r="D21" s="116"/>
      <c r="E21" s="115"/>
      <c r="F21" s="116"/>
      <c r="G21" s="80"/>
    </row>
    <row r="22" spans="1:7" s="99" customFormat="1" ht="12" customHeight="1">
      <c r="A22" s="129">
        <v>407</v>
      </c>
      <c r="B22" s="131" t="s">
        <v>57</v>
      </c>
      <c r="C22" s="115"/>
      <c r="D22" s="116"/>
      <c r="E22" s="115"/>
      <c r="F22" s="116"/>
      <c r="G22" s="80"/>
    </row>
    <row r="23" spans="1:7" s="99" customFormat="1" ht="12" customHeight="1">
      <c r="A23" s="132">
        <v>408</v>
      </c>
      <c r="B23" s="133" t="s">
        <v>58</v>
      </c>
      <c r="C23" s="122"/>
      <c r="D23" s="123"/>
      <c r="E23" s="122"/>
      <c r="F23" s="123"/>
      <c r="G23" s="80"/>
    </row>
    <row r="24" spans="1:7" s="99" customFormat="1" ht="12" customHeight="1">
      <c r="A24" s="134">
        <v>409</v>
      </c>
      <c r="B24" s="135" t="s">
        <v>98</v>
      </c>
      <c r="C24" s="118">
        <v>22112</v>
      </c>
      <c r="D24" s="136"/>
      <c r="E24" s="137">
        <v>1818</v>
      </c>
      <c r="F24" s="138"/>
      <c r="G24" s="80">
        <f t="shared" si="1"/>
        <v>8.22178002894356</v>
      </c>
    </row>
    <row r="25" spans="1:7" s="99" customFormat="1" ht="12" customHeight="1">
      <c r="A25" s="134">
        <v>410</v>
      </c>
      <c r="B25" s="135" t="s">
        <v>99</v>
      </c>
      <c r="C25" s="118">
        <v>50</v>
      </c>
      <c r="D25" s="136"/>
      <c r="E25" s="137"/>
      <c r="F25" s="138"/>
      <c r="G25" s="80">
        <f t="shared" si="1"/>
        <v>0</v>
      </c>
    </row>
    <row r="26" spans="1:7" s="99" customFormat="1" ht="12" customHeight="1" thickBot="1">
      <c r="A26" s="132">
        <v>412</v>
      </c>
      <c r="B26" s="139" t="s">
        <v>59</v>
      </c>
      <c r="C26" s="122">
        <v>1216</v>
      </c>
      <c r="D26" s="123"/>
      <c r="E26" s="122">
        <v>497</v>
      </c>
      <c r="F26" s="123"/>
      <c r="G26" s="80">
        <f t="shared" si="1"/>
        <v>40.87171052631579</v>
      </c>
    </row>
    <row r="27" spans="1:7" s="144" customFormat="1" ht="15.75" customHeight="1" thickBot="1">
      <c r="A27" s="140">
        <v>500</v>
      </c>
      <c r="B27" s="141" t="s">
        <v>60</v>
      </c>
      <c r="C27" s="142">
        <f>SUM(C28:C31)</f>
        <v>30053</v>
      </c>
      <c r="D27" s="142">
        <f>SUM(D28:D31)</f>
        <v>0</v>
      </c>
      <c r="E27" s="142">
        <f>SUM(E28:E31)</f>
        <v>7421</v>
      </c>
      <c r="F27" s="143"/>
      <c r="G27" s="109">
        <f>E27/C27*100</f>
        <v>24.69304229195089</v>
      </c>
    </row>
    <row r="28" spans="1:7" s="99" customFormat="1" ht="12" customHeight="1">
      <c r="A28" s="145">
        <v>501</v>
      </c>
      <c r="B28" s="146" t="s">
        <v>61</v>
      </c>
      <c r="C28" s="118">
        <v>7116</v>
      </c>
      <c r="D28" s="119"/>
      <c r="E28" s="118">
        <v>537</v>
      </c>
      <c r="F28" s="119"/>
      <c r="G28" s="80">
        <f t="shared" si="1"/>
        <v>7.546374367622259</v>
      </c>
    </row>
    <row r="29" spans="1:7" s="99" customFormat="1" ht="12" customHeight="1">
      <c r="A29" s="145">
        <v>502</v>
      </c>
      <c r="B29" s="146" t="s">
        <v>62</v>
      </c>
      <c r="C29" s="118">
        <v>10760</v>
      </c>
      <c r="D29" s="119"/>
      <c r="E29" s="118">
        <v>959</v>
      </c>
      <c r="F29" s="119"/>
      <c r="G29" s="80">
        <f t="shared" si="1"/>
        <v>8.912639405204462</v>
      </c>
    </row>
    <row r="30" spans="1:7" s="99" customFormat="1" ht="12" customHeight="1">
      <c r="A30" s="147">
        <v>503</v>
      </c>
      <c r="B30" s="148" t="s">
        <v>63</v>
      </c>
      <c r="C30" s="78">
        <v>7026</v>
      </c>
      <c r="D30" s="79"/>
      <c r="E30" s="78">
        <v>3247</v>
      </c>
      <c r="F30" s="79"/>
      <c r="G30" s="80">
        <f t="shared" si="1"/>
        <v>46.21406205522345</v>
      </c>
    </row>
    <row r="31" spans="1:7" s="99" customFormat="1" ht="12" customHeight="1" thickBot="1">
      <c r="A31" s="147">
        <v>505</v>
      </c>
      <c r="B31" s="148" t="s">
        <v>64</v>
      </c>
      <c r="C31" s="78">
        <v>5151</v>
      </c>
      <c r="D31" s="79"/>
      <c r="E31" s="78">
        <v>2678</v>
      </c>
      <c r="F31" s="79"/>
      <c r="G31" s="80">
        <f t="shared" si="1"/>
        <v>51.98990487284022</v>
      </c>
    </row>
    <row r="32" spans="1:7" s="144" customFormat="1" ht="12" customHeight="1" thickBot="1">
      <c r="A32" s="140">
        <v>600</v>
      </c>
      <c r="B32" s="141" t="s">
        <v>65</v>
      </c>
      <c r="C32" s="142">
        <v>275</v>
      </c>
      <c r="D32" s="143"/>
      <c r="E32" s="142">
        <v>27</v>
      </c>
      <c r="F32" s="143"/>
      <c r="G32" s="109">
        <f>E32/C32*100</f>
        <v>9.818181818181818</v>
      </c>
    </row>
    <row r="33" spans="1:7" s="144" customFormat="1" ht="12" customHeight="1" thickBot="1">
      <c r="A33" s="149">
        <v>700</v>
      </c>
      <c r="B33" s="150" t="s">
        <v>66</v>
      </c>
      <c r="C33" s="151">
        <f>SUM(C34:C38)</f>
        <v>202591</v>
      </c>
      <c r="D33" s="151">
        <f>SUM(D34:D38)</f>
        <v>0</v>
      </c>
      <c r="E33" s="151">
        <f>SUM(E34:E38)</f>
        <v>103461</v>
      </c>
      <c r="F33" s="152"/>
      <c r="G33" s="109">
        <f>E33/C33*100</f>
        <v>51.068902369799254</v>
      </c>
    </row>
    <row r="34" spans="1:7" s="144" customFormat="1" ht="12" customHeight="1">
      <c r="A34" s="153">
        <v>701</v>
      </c>
      <c r="B34" s="154" t="s">
        <v>67</v>
      </c>
      <c r="C34" s="155">
        <v>78223</v>
      </c>
      <c r="D34" s="154"/>
      <c r="E34" s="155">
        <v>38967</v>
      </c>
      <c r="F34" s="154"/>
      <c r="G34" s="80">
        <f aca="true" t="shared" si="2" ref="G34:G45">E34/C34*100</f>
        <v>49.81527172315048</v>
      </c>
    </row>
    <row r="35" spans="1:7" s="144" customFormat="1" ht="12" customHeight="1">
      <c r="A35" s="145">
        <v>702</v>
      </c>
      <c r="B35" s="146" t="s">
        <v>68</v>
      </c>
      <c r="C35" s="156">
        <v>79085</v>
      </c>
      <c r="D35" s="146"/>
      <c r="E35" s="156">
        <v>43034</v>
      </c>
      <c r="F35" s="146"/>
      <c r="G35" s="80">
        <f t="shared" si="2"/>
        <v>54.414870076499966</v>
      </c>
    </row>
    <row r="36" spans="1:7" s="144" customFormat="1" ht="12" customHeight="1">
      <c r="A36" s="145">
        <v>703</v>
      </c>
      <c r="B36" s="146" t="s">
        <v>131</v>
      </c>
      <c r="C36" s="156">
        <v>28322</v>
      </c>
      <c r="D36" s="146"/>
      <c r="E36" s="156">
        <v>14935</v>
      </c>
      <c r="F36" s="146"/>
      <c r="G36" s="80">
        <f t="shared" si="2"/>
        <v>52.73285784902196</v>
      </c>
    </row>
    <row r="37" spans="1:7" s="144" customFormat="1" ht="12" customHeight="1">
      <c r="A37" s="145">
        <v>707</v>
      </c>
      <c r="B37" s="157" t="s">
        <v>69</v>
      </c>
      <c r="C37" s="156">
        <v>10911</v>
      </c>
      <c r="D37" s="146"/>
      <c r="E37" s="156">
        <v>4043</v>
      </c>
      <c r="F37" s="146"/>
      <c r="G37" s="80">
        <f t="shared" si="2"/>
        <v>37.054348822289434</v>
      </c>
    </row>
    <row r="38" spans="1:7" s="144" customFormat="1" ht="12" customHeight="1" thickBot="1">
      <c r="A38" s="147">
        <v>709</v>
      </c>
      <c r="B38" s="158" t="s">
        <v>70</v>
      </c>
      <c r="C38" s="159">
        <v>6050</v>
      </c>
      <c r="D38" s="148"/>
      <c r="E38" s="159">
        <v>2482</v>
      </c>
      <c r="F38" s="148"/>
      <c r="G38" s="80">
        <f t="shared" si="2"/>
        <v>41.02479338842976</v>
      </c>
    </row>
    <row r="39" spans="1:7" s="144" customFormat="1" ht="12" customHeight="1" thickBot="1">
      <c r="A39" s="110">
        <v>800</v>
      </c>
      <c r="B39" s="124" t="s">
        <v>71</v>
      </c>
      <c r="C39" s="142">
        <f>SUM(C40:C41)</f>
        <v>24148</v>
      </c>
      <c r="D39" s="142">
        <f>SUM(D40:D41)</f>
        <v>0</v>
      </c>
      <c r="E39" s="142">
        <f>SUM(E40:E41)</f>
        <v>11515</v>
      </c>
      <c r="F39" s="143"/>
      <c r="G39" s="109">
        <f>E39/C39*100</f>
        <v>47.685108497598144</v>
      </c>
    </row>
    <row r="40" spans="1:7" s="144" customFormat="1" ht="12" customHeight="1">
      <c r="A40" s="153">
        <v>801</v>
      </c>
      <c r="B40" s="154" t="s">
        <v>72</v>
      </c>
      <c r="C40" s="155">
        <v>22218</v>
      </c>
      <c r="D40" s="154"/>
      <c r="E40" s="155">
        <v>10342</v>
      </c>
      <c r="F40" s="154"/>
      <c r="G40" s="80">
        <f t="shared" si="2"/>
        <v>46.54784409037717</v>
      </c>
    </row>
    <row r="41" spans="1:7" s="144" customFormat="1" ht="12" customHeight="1" thickBot="1">
      <c r="A41" s="147">
        <v>804</v>
      </c>
      <c r="B41" s="148" t="s">
        <v>73</v>
      </c>
      <c r="C41" s="159">
        <v>1930</v>
      </c>
      <c r="D41" s="148"/>
      <c r="E41" s="159">
        <v>1173</v>
      </c>
      <c r="F41" s="148"/>
      <c r="G41" s="80">
        <f t="shared" si="2"/>
        <v>60.77720207253886</v>
      </c>
    </row>
    <row r="42" spans="1:7" s="144" customFormat="1" ht="12" customHeight="1" thickBot="1">
      <c r="A42" s="160">
        <v>1000</v>
      </c>
      <c r="B42" s="124" t="s">
        <v>75</v>
      </c>
      <c r="C42" s="142">
        <f>SUM(C43:C45)</f>
        <v>33601</v>
      </c>
      <c r="D42" s="142">
        <f>SUM(D43:D45)</f>
        <v>0</v>
      </c>
      <c r="E42" s="142">
        <f>SUM(E43:E45)</f>
        <v>20977</v>
      </c>
      <c r="F42" s="143"/>
      <c r="G42" s="109">
        <f>E42/C42*100</f>
        <v>62.42968959257165</v>
      </c>
    </row>
    <row r="43" spans="1:7" s="144" customFormat="1" ht="12" customHeight="1">
      <c r="A43" s="161">
        <v>1002</v>
      </c>
      <c r="B43" s="162" t="s">
        <v>100</v>
      </c>
      <c r="C43" s="156"/>
      <c r="D43" s="154"/>
      <c r="E43" s="156"/>
      <c r="F43" s="154"/>
      <c r="G43" s="80"/>
    </row>
    <row r="44" spans="1:7" s="164" customFormat="1" ht="12" customHeight="1">
      <c r="A44" s="163">
        <v>1003</v>
      </c>
      <c r="B44" s="157" t="s">
        <v>76</v>
      </c>
      <c r="C44" s="162">
        <v>32287</v>
      </c>
      <c r="D44" s="157"/>
      <c r="E44" s="162">
        <v>20313</v>
      </c>
      <c r="F44" s="157"/>
      <c r="G44" s="80">
        <f t="shared" si="2"/>
        <v>62.913866261963015</v>
      </c>
    </row>
    <row r="45" spans="1:7" s="144" customFormat="1" ht="12" customHeight="1" thickBot="1">
      <c r="A45" s="165">
        <v>1006</v>
      </c>
      <c r="B45" s="166" t="s">
        <v>77</v>
      </c>
      <c r="C45" s="167">
        <v>1314</v>
      </c>
      <c r="D45" s="168"/>
      <c r="E45" s="167">
        <v>664</v>
      </c>
      <c r="F45" s="168"/>
      <c r="G45" s="80">
        <f t="shared" si="2"/>
        <v>50.532724505327245</v>
      </c>
    </row>
    <row r="46" spans="1:7" s="99" customFormat="1" ht="13.5" customHeight="1" hidden="1">
      <c r="A46" s="169">
        <v>1101</v>
      </c>
      <c r="B46" s="170" t="s">
        <v>78</v>
      </c>
      <c r="C46" s="127"/>
      <c r="D46" s="128"/>
      <c r="E46" s="127"/>
      <c r="F46" s="128"/>
      <c r="G46" s="171"/>
    </row>
    <row r="47" spans="1:7" s="99" customFormat="1" ht="13.5" customHeight="1" hidden="1">
      <c r="A47" s="161">
        <v>1102</v>
      </c>
      <c r="B47" s="157" t="s">
        <v>79</v>
      </c>
      <c r="C47" s="118"/>
      <c r="D47" s="119"/>
      <c r="E47" s="118"/>
      <c r="F47" s="119"/>
      <c r="G47" s="80"/>
    </row>
    <row r="48" spans="1:7" s="99" customFormat="1" ht="14.25" customHeight="1" hidden="1">
      <c r="A48" s="161">
        <v>1103</v>
      </c>
      <c r="B48" s="157" t="s">
        <v>80</v>
      </c>
      <c r="C48" s="118"/>
      <c r="D48" s="119"/>
      <c r="E48" s="118"/>
      <c r="F48" s="119"/>
      <c r="G48" s="80"/>
    </row>
    <row r="49" spans="1:7" s="99" customFormat="1" ht="13.5" customHeight="1" hidden="1" thickBot="1">
      <c r="A49" s="172">
        <v>1104</v>
      </c>
      <c r="B49" s="139" t="s">
        <v>81</v>
      </c>
      <c r="C49" s="122"/>
      <c r="D49" s="123"/>
      <c r="E49" s="122"/>
      <c r="F49" s="123"/>
      <c r="G49" s="173"/>
    </row>
    <row r="50" spans="1:7" s="99" customFormat="1" ht="13.5" customHeight="1" thickBot="1">
      <c r="A50" s="160">
        <v>1100</v>
      </c>
      <c r="B50" s="124" t="s">
        <v>74</v>
      </c>
      <c r="C50" s="71">
        <f>SUM(C51:C53)</f>
        <v>2206</v>
      </c>
      <c r="D50" s="71">
        <f>SUM(D51:D53)</f>
        <v>0</v>
      </c>
      <c r="E50" s="71">
        <f>SUM(E51:E53)</f>
        <v>1244</v>
      </c>
      <c r="F50" s="174"/>
      <c r="G50" s="109">
        <f>E50/C50*100</f>
        <v>56.391659111514045</v>
      </c>
    </row>
    <row r="51" spans="1:7" s="99" customFormat="1" ht="13.5" customHeight="1">
      <c r="A51" s="163">
        <v>1101</v>
      </c>
      <c r="B51" s="175" t="s">
        <v>101</v>
      </c>
      <c r="C51" s="115">
        <v>2206</v>
      </c>
      <c r="D51" s="176"/>
      <c r="E51" s="177">
        <v>1244</v>
      </c>
      <c r="F51" s="178"/>
      <c r="G51" s="80">
        <f>E51/C51*100</f>
        <v>56.391659111514045</v>
      </c>
    </row>
    <row r="52" spans="1:7" s="99" customFormat="1" ht="13.5" customHeight="1">
      <c r="A52" s="161">
        <v>1102</v>
      </c>
      <c r="B52" s="157" t="s">
        <v>102</v>
      </c>
      <c r="C52" s="118"/>
      <c r="D52" s="136"/>
      <c r="E52" s="137"/>
      <c r="F52" s="138"/>
      <c r="G52" s="80"/>
    </row>
    <row r="53" spans="1:7" s="99" customFormat="1" ht="13.5" customHeight="1" thickBot="1">
      <c r="A53" s="179">
        <v>1103</v>
      </c>
      <c r="B53" s="158" t="s">
        <v>103</v>
      </c>
      <c r="C53" s="78"/>
      <c r="D53" s="180"/>
      <c r="E53" s="181"/>
      <c r="F53" s="182"/>
      <c r="G53" s="80"/>
    </row>
    <row r="54" spans="1:7" s="99" customFormat="1" ht="13.5" customHeight="1" thickBot="1">
      <c r="A54" s="160">
        <v>1200</v>
      </c>
      <c r="B54" s="124" t="s">
        <v>104</v>
      </c>
      <c r="C54" s="65">
        <v>410</v>
      </c>
      <c r="D54" s="183"/>
      <c r="E54" s="184">
        <v>205</v>
      </c>
      <c r="F54" s="185"/>
      <c r="G54" s="186"/>
    </row>
    <row r="55" spans="1:7" s="99" customFormat="1" ht="13.5" customHeight="1" thickBot="1">
      <c r="A55" s="187">
        <v>1300</v>
      </c>
      <c r="B55" s="188" t="s">
        <v>50</v>
      </c>
      <c r="C55" s="122">
        <v>2</v>
      </c>
      <c r="D55" s="189"/>
      <c r="E55" s="190">
        <v>1</v>
      </c>
      <c r="F55" s="191"/>
      <c r="G55" s="192">
        <f>E55/C55*100</f>
        <v>50</v>
      </c>
    </row>
    <row r="56" spans="1:7" s="99" customFormat="1" ht="16.5" customHeight="1" thickBot="1">
      <c r="A56" s="193"/>
      <c r="B56" s="194" t="s">
        <v>105</v>
      </c>
      <c r="C56" s="65">
        <f>C5+C14+C15+C19+C27+C32+C33+C39+C42+C50+C54+C55</f>
        <v>359703</v>
      </c>
      <c r="D56" s="65">
        <f>D5+D14+D15+D19+D27+D32+D33+D39+D42+D50+D55</f>
        <v>0</v>
      </c>
      <c r="E56" s="65">
        <f>E5+E14+E15+E19+E27+E32+E33+E39+E42+E50+E54+E55</f>
        <v>167777</v>
      </c>
      <c r="F56" s="185"/>
      <c r="G56" s="186">
        <f>E56/C56*100</f>
        <v>46.643202864585504</v>
      </c>
    </row>
    <row r="57" ht="9.75" customHeight="1"/>
    <row r="58" spans="1:2" ht="14.25">
      <c r="A58" s="81" t="s">
        <v>116</v>
      </c>
      <c r="B58" s="81"/>
    </row>
    <row r="59" spans="1:2" ht="14.25">
      <c r="A59" s="48" t="s">
        <v>115</v>
      </c>
      <c r="B59" s="48"/>
    </row>
    <row r="61" ht="12.75">
      <c r="A61" t="s">
        <v>117</v>
      </c>
    </row>
    <row r="62" ht="12.75">
      <c r="A62" t="s">
        <v>118</v>
      </c>
    </row>
  </sheetData>
  <sheetProtection/>
  <mergeCells count="4">
    <mergeCell ref="A58:B58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2017-07-12T10:09:57Z</dcterms:modified>
  <cp:category/>
  <cp:version/>
  <cp:contentType/>
  <cp:contentStatus/>
</cp:coreProperties>
</file>