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<sst xmlns="http://schemas.openxmlformats.org/spreadsheetml/2006/main" count="140" uniqueCount="134">
  <si>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</si>
  <si>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</si>
  <si>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</si>
  <si>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</si>
  <si>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</si>
  <si>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</si>
  <si>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</si>
  <si>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</si>
  <si>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</si>
  <si>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</si>
  <si>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</si>
  <si>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</si>
  <si>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</si>
  <si>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</si>
  <si>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</si>
  <si>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</si>
  <si>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</si>
  <si>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</si>
  <si>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</si>
  <si>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</si>
  <si>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</si>
  <si>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</si>
  <si>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</si>
  <si>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</si>
  <si>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</si>
  <si>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</si>
  <si>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</si>
  <si>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</si>
  <si>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</si>
  <si>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</si>
  <si>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</si>
  <si>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</si>
  <si>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</si>
  <si>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</si>
  <si>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</si>
  <si>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</si>
  <si>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</si>
  <si>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</si>
  <si>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</si>
  <si>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</si>
  <si>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</si>
  <si>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</si>
  <si>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</si>
  <si>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</si>
  <si>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</si>
  <si>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</si>
  <si>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</si>
  <si>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</si>
  <si>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</si>
  <si>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</si>
  <si>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</si>
  <si>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</si>
  <si>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</si>
  <si>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</si>
  <si>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</si>
  <si>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</si>
  <si>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</si>
  <si>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</si>
  <si>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</si>
  <si>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</si>
  <si>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</si>
  <si>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</si>
  <si>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</si>
  <si>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</si>
  <si>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</si>
  <si>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</si>
  <si>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</si>
  <si>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</si>
  <si>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</si>
  <si>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</si>
  <si>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</si>
  <si>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</si>
  <si>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</si>
  <si>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</si>
  <si>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</si>
  <si>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</si>
  <si>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</si>
  <si>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</si>
  <si>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</si>
  <si>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</si>
  <si>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</si>
  <si>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</si>
  <si>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</si>
  <si>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</si>
  <si>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</si>
  <si>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</si>
  <si>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</si>
  <si>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</si>
  <si>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</si>
  <si>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</si>
  <si>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</si>
  <si>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</si>
  <si>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</si>
  <si>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</si>
  <si>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</si>
  <si>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</si>
  <si>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</si>
  <si>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</si>
  <si>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</si>
  <si>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</si>
  <si>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</si>
  <si>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</si>
  <si>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</si>
  <si>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</si>
  <si>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</si>
  <si>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</si>
  <si>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</si>
  <si>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</si>
  <si>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</si>
  <si>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</si>
  <si>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</si>
  <si>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</si>
  <si>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</si>
  <si>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</si>
  <si>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</si>
  <si>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</si>
  <si>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</si>
  <si>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</si>
  <si>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34344-4-62-60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</si>
  <si>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</si>
  <si>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</si>
  <si>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</si>
  <si>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</si>
  <si>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</si>
  <si>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</si>
  <si>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</si>
  <si>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</si>
  <si>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</si>
  <si>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</si>
  <si>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</si>
  <si>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</si>
  <si>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</si>
  <si>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по доходам по состоянию на 01 октября 2017 года.</t>
  </si>
  <si>
    <t>по расходам  по состоянию на 01 октября 2017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</si>
</sst>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7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vertical="center"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 horizontal="center" wrapText="1"/>
    </xf>
    <xf numFmtId="0" fontId="4" fillId="33" borderId="20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2" fontId="0" fillId="33" borderId="19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180" fontId="0" fillId="33" borderId="23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180" fontId="12" fillId="33" borderId="17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6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/>
    </xf>
    <xf numFmtId="180" fontId="0" fillId="33" borderId="19" xfId="0" applyNumberForma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180" fontId="0" fillId="33" borderId="11" xfId="0" applyNumberFormat="1" applyFill="1" applyBorder="1" applyAlignment="1">
      <alignment horizontal="center"/>
    </xf>
    <xf numFmtId="180" fontId="0" fillId="33" borderId="27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0" fillId="33" borderId="2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180" fontId="1" fillId="33" borderId="28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wrapText="1"/>
    </xf>
    <xf numFmtId="0" fontId="0" fillId="33" borderId="28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180" fontId="1" fillId="33" borderId="19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180" fontId="1" fillId="33" borderId="27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vertical="center"/>
    </xf>
    <xf numFmtId="0" fontId="13" fillId="33" borderId="1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180" fontId="0" fillId="33" borderId="19" xfId="0" applyNumberFormat="1" applyFont="1" applyFill="1" applyBorder="1" applyAlignment="1">
      <alignment horizontal="center"/>
    </xf>
    <xf numFmtId="0" fontId="10" fillId="33" borderId="20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2" fontId="0" fillId="33" borderId="28" xfId="0" applyNumberFormat="1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2" fontId="0" fillId="33" borderId="27" xfId="0" applyNumberFormat="1" applyFont="1" applyFill="1" applyBorder="1" applyAlignment="1">
      <alignment/>
    </xf>
    <xf numFmtId="0" fontId="12" fillId="33" borderId="33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3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6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39" xfId="0" applyFill="1" applyBorder="1" applyAlignment="1">
      <alignment/>
    </xf>
    <xf numFmtId="1" fontId="0" fillId="33" borderId="28" xfId="0" applyNumberFormat="1" applyFill="1" applyBorder="1" applyAlignment="1">
      <alignment/>
    </xf>
    <xf numFmtId="2" fontId="0" fillId="33" borderId="27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0" xfId="0" applyFill="1" applyBorder="1" applyAlignment="1">
      <alignment/>
    </xf>
    <xf numFmtId="1" fontId="0" fillId="33" borderId="11" xfId="0" applyNumberFormat="1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22" xfId="0" applyFill="1" applyBorder="1" applyAlignment="1">
      <alignment wrapText="1"/>
    </xf>
    <xf numFmtId="0" fontId="0" fillId="33" borderId="22" xfId="0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31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6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" fontId="1" fillId="33" borderId="19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/>
    </xf>
    <xf numFmtId="0" fontId="1" fillId="33" borderId="22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31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wrapText="1"/>
    </xf>
    <xf numFmtId="0" fontId="0" fillId="33" borderId="26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/>
    </xf>
    <xf numFmtId="0" fontId="5" fillId="33" borderId="43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3" borderId="4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12" fillId="33" borderId="45" xfId="0" applyFont="1" applyFill="1" applyBorder="1" applyAlignment="1">
      <alignment/>
    </xf>
    <xf numFmtId="0" fontId="12" fillId="33" borderId="46" xfId="0" applyFont="1" applyFill="1" applyBorder="1" applyAlignment="1">
      <alignment/>
    </xf>
    <xf numFmtId="2" fontId="12" fillId="33" borderId="17" xfId="0" applyNumberFormat="1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12" fillId="33" borderId="47" xfId="0" applyFont="1" applyFill="1" applyBorder="1" applyAlignment="1">
      <alignment/>
    </xf>
    <xf numFmtId="0" fontId="12" fillId="33" borderId="48" xfId="0" applyFont="1" applyFill="1" applyBorder="1" applyAlignment="1">
      <alignment/>
    </xf>
    <xf numFmtId="0" fontId="12" fillId="33" borderId="49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7109375" style="8" customWidth="1"/>
    <col min="2" max="2" width="47.57421875" style="8" customWidth="1"/>
    <col min="3" max="3" width="8.421875" style="8" customWidth="1"/>
    <col min="4" max="4" width="7.8515625" style="8" customWidth="1"/>
    <col min="5" max="5" width="7.7109375" style="8" customWidth="1"/>
    <col min="6" max="6" width="8.140625" style="8" customWidth="1"/>
    <col min="7" max="7" width="7.7109375" style="8" customWidth="1"/>
    <col min="8" max="16384" width="9.140625" style="8" customWidth="1"/>
  </cols>
  <sheetData>
    <row r="1" spans="2:7" ht="9" customHeight="1">
      <c r="B1" s="111"/>
      <c r="C1" s="111"/>
      <c r="D1" s="111"/>
      <c r="E1" s="111"/>
      <c r="F1" s="111"/>
      <c r="G1" s="111"/>
    </row>
    <row r="2" spans="1:7" ht="12.75">
      <c r="A2" s="182" t="s">
        <v>106</v>
      </c>
      <c r="B2" s="182"/>
      <c r="C2" s="182"/>
      <c r="D2" s="182"/>
      <c r="E2" s="182"/>
      <c r="F2" s="182"/>
      <c r="G2" s="182"/>
    </row>
    <row r="3" spans="1:7" ht="12.75" customHeight="1">
      <c r="A3" s="182" t="s">
        <v>132</v>
      </c>
      <c r="B3" s="182"/>
      <c r="C3" s="182"/>
      <c r="D3" s="182"/>
      <c r="E3" s="182"/>
      <c r="F3" s="182"/>
      <c r="G3" s="182"/>
    </row>
    <row r="4" spans="5:7" ht="11.25" customHeight="1" thickBot="1">
      <c r="E4" s="183" t="s">
        <v>0</v>
      </c>
      <c r="F4" s="183"/>
      <c r="G4" s="183"/>
    </row>
    <row r="5" spans="1:7" ht="12.75">
      <c r="A5" s="175" t="s">
        <v>1</v>
      </c>
      <c r="B5" s="175" t="s">
        <v>2</v>
      </c>
      <c r="C5" s="178" t="s">
        <v>85</v>
      </c>
      <c r="D5" s="178" t="s">
        <v>87</v>
      </c>
      <c r="E5" s="184" t="s">
        <v>3</v>
      </c>
      <c r="F5" s="178" t="s">
        <v>86</v>
      </c>
      <c r="G5" s="170" t="s">
        <v>88</v>
      </c>
    </row>
    <row r="6" spans="1:7" ht="12.75">
      <c r="A6" s="176"/>
      <c r="B6" s="176"/>
      <c r="C6" s="179"/>
      <c r="D6" s="179"/>
      <c r="E6" s="185"/>
      <c r="F6" s="179"/>
      <c r="G6" s="171"/>
    </row>
    <row r="7" spans="1:7" ht="21" customHeight="1" thickBot="1">
      <c r="A7" s="177"/>
      <c r="B7" s="177"/>
      <c r="C7" s="180"/>
      <c r="D7" s="180"/>
      <c r="E7" s="186"/>
      <c r="F7" s="180"/>
      <c r="G7" s="172"/>
    </row>
    <row r="8" spans="1:7" ht="16.5" customHeight="1" thickBot="1">
      <c r="A8" s="112" t="s">
        <v>4</v>
      </c>
      <c r="B8" s="113" t="s">
        <v>5</v>
      </c>
      <c r="C8" s="114">
        <f>SUM(C9:C25)</f>
        <v>106767</v>
      </c>
      <c r="D8" s="115">
        <f>SUM(D9:D25)</f>
        <v>80075.25</v>
      </c>
      <c r="E8" s="114">
        <f>SUM(E9:E25)</f>
        <v>91135</v>
      </c>
      <c r="F8" s="116">
        <f>E8/D8*100</f>
        <v>113.81169587356892</v>
      </c>
      <c r="G8" s="116">
        <f>E8/C8*100</f>
        <v>85.3587719051767</v>
      </c>
    </row>
    <row r="9" spans="1:7" ht="13.5" customHeight="1">
      <c r="A9" s="117" t="s">
        <v>6</v>
      </c>
      <c r="B9" s="118" t="s">
        <v>7</v>
      </c>
      <c r="C9" s="119">
        <v>79201</v>
      </c>
      <c r="D9" s="120">
        <f>C9/12*9</f>
        <v>59400.75</v>
      </c>
      <c r="E9" s="118">
        <v>71291</v>
      </c>
      <c r="F9" s="121">
        <f>E9/D9*100</f>
        <v>120.01700315231709</v>
      </c>
      <c r="G9" s="121">
        <f>E9/C9*100</f>
        <v>90.01275236423783</v>
      </c>
    </row>
    <row r="10" spans="1:7" ht="27.75" customHeight="1">
      <c r="A10" s="122" t="s">
        <v>107</v>
      </c>
      <c r="B10" s="123" t="s">
        <v>109</v>
      </c>
      <c r="C10" s="124">
        <v>2313</v>
      </c>
      <c r="D10" s="125">
        <f>C10/12*9</f>
        <v>1734.75</v>
      </c>
      <c r="E10" s="126">
        <v>1746</v>
      </c>
      <c r="F10" s="2">
        <f>E10/D10*100</f>
        <v>100.6485084306096</v>
      </c>
      <c r="G10" s="2">
        <f>E10/C10*100</f>
        <v>75.4863813229572</v>
      </c>
    </row>
    <row r="11" spans="1:7" ht="27.75" customHeight="1">
      <c r="A11" s="122" t="s">
        <v>120</v>
      </c>
      <c r="B11" s="127" t="s">
        <v>121</v>
      </c>
      <c r="C11" s="124">
        <v>1410</v>
      </c>
      <c r="D11" s="125">
        <f>C11/12*9</f>
        <v>1057.5</v>
      </c>
      <c r="E11" s="128">
        <v>958</v>
      </c>
      <c r="F11" s="2">
        <f>E11/D11*100</f>
        <v>90.59101654846336</v>
      </c>
      <c r="G11" s="2">
        <f>E11/C11*100</f>
        <v>67.94326241134752</v>
      </c>
    </row>
    <row r="12" spans="1:7" ht="24.75" customHeight="1">
      <c r="A12" s="129" t="s">
        <v>8</v>
      </c>
      <c r="B12" s="130" t="s">
        <v>9</v>
      </c>
      <c r="C12" s="124">
        <v>2698</v>
      </c>
      <c r="D12" s="125">
        <f>C12/12*9</f>
        <v>2023.5</v>
      </c>
      <c r="E12" s="128">
        <v>1889</v>
      </c>
      <c r="F12" s="2">
        <f>E12/D12*100</f>
        <v>93.35310106251544</v>
      </c>
      <c r="G12" s="2">
        <f>E12/C12*100</f>
        <v>70.01482579688658</v>
      </c>
    </row>
    <row r="13" spans="1:7" ht="12" customHeight="1">
      <c r="A13" s="131" t="s">
        <v>10</v>
      </c>
      <c r="B13" s="132" t="s">
        <v>11</v>
      </c>
      <c r="C13" s="124"/>
      <c r="D13" s="125"/>
      <c r="E13" s="128">
        <v>5</v>
      </c>
      <c r="F13" s="133"/>
      <c r="G13" s="133"/>
    </row>
    <row r="14" spans="1:7" ht="25.5" customHeight="1">
      <c r="A14" s="131" t="s">
        <v>108</v>
      </c>
      <c r="B14" s="132" t="s">
        <v>110</v>
      </c>
      <c r="C14" s="124">
        <v>110</v>
      </c>
      <c r="D14" s="125">
        <f>C14/12*9</f>
        <v>82.5</v>
      </c>
      <c r="E14" s="128">
        <v>37</v>
      </c>
      <c r="F14" s="2">
        <f>E14/D14*100</f>
        <v>44.84848484848485</v>
      </c>
      <c r="G14" s="2">
        <f>E14/C14*100</f>
        <v>33.63636363636363</v>
      </c>
    </row>
    <row r="15" spans="1:7" ht="12.75" customHeight="1">
      <c r="A15" s="131" t="s">
        <v>12</v>
      </c>
      <c r="B15" s="132" t="s">
        <v>13</v>
      </c>
      <c r="C15" s="124">
        <v>2770</v>
      </c>
      <c r="D15" s="125">
        <f>C15/12*9</f>
        <v>2077.5</v>
      </c>
      <c r="E15" s="128">
        <v>975</v>
      </c>
      <c r="F15" s="2">
        <f>E15/D15*100</f>
        <v>46.931407942238266</v>
      </c>
      <c r="G15" s="2">
        <f>E15/C15*100</f>
        <v>35.1985559566787</v>
      </c>
    </row>
    <row r="16" spans="1:7" ht="12.75">
      <c r="A16" s="134" t="s">
        <v>14</v>
      </c>
      <c r="B16" s="128" t="s">
        <v>15</v>
      </c>
      <c r="C16" s="124">
        <v>8040</v>
      </c>
      <c r="D16" s="125">
        <f>C16/12*9</f>
        <v>6030</v>
      </c>
      <c r="E16" s="128">
        <v>7014</v>
      </c>
      <c r="F16" s="2">
        <f>E16/D16*100</f>
        <v>116.31840796019901</v>
      </c>
      <c r="G16" s="2">
        <f>E16/C16*100</f>
        <v>87.23880597014926</v>
      </c>
    </row>
    <row r="17" spans="1:7" ht="12.75">
      <c r="A17" s="134" t="s">
        <v>16</v>
      </c>
      <c r="B17" s="135" t="s">
        <v>17</v>
      </c>
      <c r="C17" s="124">
        <v>15</v>
      </c>
      <c r="D17" s="125">
        <f>C17/12*9</f>
        <v>11.25</v>
      </c>
      <c r="E17" s="128">
        <v>2</v>
      </c>
      <c r="F17" s="2">
        <f>E17/D17*100</f>
        <v>17.77777777777778</v>
      </c>
      <c r="G17" s="2">
        <f>E17/C17*100</f>
        <v>13.333333333333334</v>
      </c>
    </row>
    <row r="18" spans="1:7" ht="25.5">
      <c r="A18" s="134" t="s">
        <v>18</v>
      </c>
      <c r="B18" s="136" t="s">
        <v>89</v>
      </c>
      <c r="C18" s="124"/>
      <c r="D18" s="125"/>
      <c r="E18" s="128">
        <v>10</v>
      </c>
      <c r="F18" s="2"/>
      <c r="G18" s="2"/>
    </row>
    <row r="19" spans="1:7" ht="24" customHeight="1">
      <c r="A19" s="137" t="s">
        <v>19</v>
      </c>
      <c r="B19" s="130" t="s">
        <v>90</v>
      </c>
      <c r="C19" s="124">
        <v>7869</v>
      </c>
      <c r="D19" s="125">
        <f>C19/12*9</f>
        <v>5901.75</v>
      </c>
      <c r="E19" s="128">
        <v>4554</v>
      </c>
      <c r="F19" s="2">
        <f>E19/D19*100</f>
        <v>77.16355318337781</v>
      </c>
      <c r="G19" s="2">
        <f>E19/C19*100</f>
        <v>57.872664887533354</v>
      </c>
    </row>
    <row r="20" spans="1:7" ht="15" customHeight="1">
      <c r="A20" s="137" t="s">
        <v>20</v>
      </c>
      <c r="B20" s="138" t="s">
        <v>21</v>
      </c>
      <c r="C20" s="124">
        <v>98</v>
      </c>
      <c r="D20" s="125">
        <f>C20/12*9</f>
        <v>73.5</v>
      </c>
      <c r="E20" s="128">
        <v>100</v>
      </c>
      <c r="F20" s="2">
        <f>E20/D20*100</f>
        <v>136.05442176870747</v>
      </c>
      <c r="G20" s="2">
        <f>E20/C20*100</f>
        <v>102.04081632653062</v>
      </c>
    </row>
    <row r="21" spans="1:7" ht="25.5">
      <c r="A21" s="134" t="s">
        <v>22</v>
      </c>
      <c r="B21" s="139" t="s">
        <v>23</v>
      </c>
      <c r="C21" s="124">
        <v>307</v>
      </c>
      <c r="D21" s="125">
        <f>C21/12*9</f>
        <v>230.25</v>
      </c>
      <c r="E21" s="128">
        <v>453</v>
      </c>
      <c r="F21" s="2">
        <f>E21/D21*100</f>
        <v>196.74267100977198</v>
      </c>
      <c r="G21" s="2">
        <f>E21/C21*100</f>
        <v>147.557003257329</v>
      </c>
    </row>
    <row r="22" spans="1:7" ht="25.5">
      <c r="A22" s="134" t="s">
        <v>24</v>
      </c>
      <c r="B22" s="139" t="s">
        <v>25</v>
      </c>
      <c r="C22" s="124">
        <v>1235</v>
      </c>
      <c r="D22" s="125">
        <f>C22/12*9</f>
        <v>926.25</v>
      </c>
      <c r="E22" s="128">
        <v>1255</v>
      </c>
      <c r="F22" s="2">
        <f>E22/D22*100</f>
        <v>135.49257759784075</v>
      </c>
      <c r="G22" s="2">
        <f>E22/C22*100</f>
        <v>101.61943319838056</v>
      </c>
    </row>
    <row r="23" spans="1:7" ht="12.75">
      <c r="A23" s="140" t="s">
        <v>26</v>
      </c>
      <c r="B23" s="139" t="s">
        <v>27</v>
      </c>
      <c r="C23" s="124"/>
      <c r="D23" s="125"/>
      <c r="E23" s="128"/>
      <c r="F23" s="2"/>
      <c r="G23" s="2"/>
    </row>
    <row r="24" spans="1:7" ht="15.75" customHeight="1">
      <c r="A24" s="134" t="s">
        <v>28</v>
      </c>
      <c r="B24" s="139" t="s">
        <v>29</v>
      </c>
      <c r="C24" s="124">
        <v>701</v>
      </c>
      <c r="D24" s="125">
        <f>C24/12*9</f>
        <v>525.75</v>
      </c>
      <c r="E24" s="128">
        <v>846</v>
      </c>
      <c r="F24" s="2">
        <f>E24/D24*100</f>
        <v>160.9129814550642</v>
      </c>
      <c r="G24" s="2">
        <f>E24/C24*100</f>
        <v>120.68473609129815</v>
      </c>
    </row>
    <row r="25" spans="1:7" ht="13.5" thickBot="1">
      <c r="A25" s="141" t="s">
        <v>30</v>
      </c>
      <c r="B25" s="142" t="s">
        <v>31</v>
      </c>
      <c r="C25" s="143"/>
      <c r="D25" s="144"/>
      <c r="E25" s="142"/>
      <c r="F25" s="145"/>
      <c r="G25" s="145"/>
    </row>
    <row r="26" spans="1:7" ht="15" customHeight="1" thickBot="1">
      <c r="A26" s="146" t="s">
        <v>32</v>
      </c>
      <c r="B26" s="147" t="s">
        <v>33</v>
      </c>
      <c r="C26" s="148">
        <f>C27+C37</f>
        <v>278243</v>
      </c>
      <c r="D26" s="148">
        <f>D27+D37</f>
        <v>198230</v>
      </c>
      <c r="E26" s="148">
        <f>E27+E37</f>
        <v>196922</v>
      </c>
      <c r="F26" s="149">
        <f>E26/D26*100</f>
        <v>99.34016041971448</v>
      </c>
      <c r="G26" s="149">
        <f>E26/C26*100</f>
        <v>70.7733887285574</v>
      </c>
    </row>
    <row r="27" spans="1:7" ht="28.5" customHeight="1" thickBot="1">
      <c r="A27" s="150" t="s">
        <v>34</v>
      </c>
      <c r="B27" s="151" t="s">
        <v>35</v>
      </c>
      <c r="C27" s="148">
        <f>SUM(C28,C30,C33,C34,C35)-1</f>
        <v>278243</v>
      </c>
      <c r="D27" s="148">
        <f>SUM(D28,D30,D33,D34,D35)</f>
        <v>198230</v>
      </c>
      <c r="E27" s="148">
        <f>SUM(E28,E30,E33,E34,E35)</f>
        <v>198230</v>
      </c>
      <c r="F27" s="149">
        <f>E27/D27*100</f>
        <v>100</v>
      </c>
      <c r="G27" s="149">
        <f>E27/C27*100</f>
        <v>71.24348141732227</v>
      </c>
    </row>
    <row r="28" spans="1:7" ht="25.5">
      <c r="A28" s="152" t="s">
        <v>128</v>
      </c>
      <c r="B28" s="153" t="s">
        <v>127</v>
      </c>
      <c r="C28" s="154">
        <v>44523</v>
      </c>
      <c r="D28" s="154">
        <f>D29</f>
        <v>33390</v>
      </c>
      <c r="E28" s="155">
        <f>E29</f>
        <v>33390</v>
      </c>
      <c r="F28" s="2">
        <f aca="true" t="shared" si="0" ref="F28:F34">E28/D28*100</f>
        <v>100</v>
      </c>
      <c r="G28" s="2">
        <f>E28/C28*100</f>
        <v>74.99494643218112</v>
      </c>
    </row>
    <row r="29" spans="1:7" ht="12.75">
      <c r="A29" s="156">
        <v>20215001</v>
      </c>
      <c r="B29" s="157" t="s">
        <v>91</v>
      </c>
      <c r="C29" s="154">
        <v>44523</v>
      </c>
      <c r="D29" s="154">
        <v>33390</v>
      </c>
      <c r="E29" s="155">
        <v>33390</v>
      </c>
      <c r="F29" s="2">
        <f t="shared" si="0"/>
        <v>100</v>
      </c>
      <c r="G29" s="2">
        <f>E29/C29*100</f>
        <v>74.99494643218112</v>
      </c>
    </row>
    <row r="30" spans="1:7" ht="29.25" customHeight="1">
      <c r="A30" s="137" t="s">
        <v>123</v>
      </c>
      <c r="B30" s="139" t="s">
        <v>124</v>
      </c>
      <c r="C30" s="133">
        <v>85300</v>
      </c>
      <c r="D30" s="133">
        <v>52085</v>
      </c>
      <c r="E30" s="128">
        <v>52085</v>
      </c>
      <c r="F30" s="2">
        <f t="shared" si="0"/>
        <v>100</v>
      </c>
      <c r="G30" s="2">
        <f>E30/C30*100</f>
        <v>61.060961313012896</v>
      </c>
    </row>
    <row r="31" spans="1:7" ht="51" hidden="1">
      <c r="A31" s="137" t="s">
        <v>92</v>
      </c>
      <c r="B31" s="158" t="s">
        <v>93</v>
      </c>
      <c r="C31" s="133"/>
      <c r="D31" s="133"/>
      <c r="E31" s="128"/>
      <c r="F31" s="2"/>
      <c r="G31" s="2"/>
    </row>
    <row r="32" spans="1:7" ht="12.75" customHeight="1" hidden="1">
      <c r="A32" s="129"/>
      <c r="B32" s="159"/>
      <c r="C32" s="133"/>
      <c r="D32" s="133"/>
      <c r="E32" s="128"/>
      <c r="F32" s="2" t="e">
        <f t="shared" si="0"/>
        <v>#DIV/0!</v>
      </c>
      <c r="G32" s="2" t="e">
        <f>E32/C32*100</f>
        <v>#DIV/0!</v>
      </c>
    </row>
    <row r="33" spans="1:7" ht="31.5" customHeight="1">
      <c r="A33" s="160" t="s">
        <v>126</v>
      </c>
      <c r="B33" s="139" t="s">
        <v>125</v>
      </c>
      <c r="C33" s="133">
        <v>137359</v>
      </c>
      <c r="D33" s="133">
        <v>102981</v>
      </c>
      <c r="E33" s="128">
        <v>102981</v>
      </c>
      <c r="F33" s="2">
        <f t="shared" si="0"/>
        <v>100</v>
      </c>
      <c r="G33" s="2">
        <f>E33/C33*100</f>
        <v>74.97215326261839</v>
      </c>
    </row>
    <row r="34" spans="1:7" ht="15" customHeight="1">
      <c r="A34" s="161" t="s">
        <v>129</v>
      </c>
      <c r="B34" s="162" t="s">
        <v>36</v>
      </c>
      <c r="C34" s="133">
        <v>10967</v>
      </c>
      <c r="D34" s="133">
        <v>9774</v>
      </c>
      <c r="E34" s="128">
        <v>9774</v>
      </c>
      <c r="F34" s="2">
        <f t="shared" si="0"/>
        <v>100</v>
      </c>
      <c r="G34" s="2">
        <f>E34/C34*100</f>
        <v>89.12191118810978</v>
      </c>
    </row>
    <row r="35" spans="1:7" ht="24.75" customHeight="1">
      <c r="A35" s="137" t="s">
        <v>37</v>
      </c>
      <c r="B35" s="139" t="s">
        <v>94</v>
      </c>
      <c r="C35" s="133">
        <f>C36</f>
        <v>95</v>
      </c>
      <c r="D35" s="133"/>
      <c r="E35" s="128"/>
      <c r="F35" s="133"/>
      <c r="G35" s="133"/>
    </row>
    <row r="36" spans="1:7" ht="26.25" customHeight="1">
      <c r="A36" s="163" t="s">
        <v>37</v>
      </c>
      <c r="B36" s="164" t="s">
        <v>38</v>
      </c>
      <c r="C36" s="145">
        <v>95</v>
      </c>
      <c r="D36" s="145"/>
      <c r="E36" s="142"/>
      <c r="F36" s="145"/>
      <c r="G36" s="145"/>
    </row>
    <row r="37" spans="1:7" ht="54" customHeight="1" thickBot="1">
      <c r="A37" s="163" t="s">
        <v>130</v>
      </c>
      <c r="B37" s="164" t="s">
        <v>95</v>
      </c>
      <c r="C37" s="145"/>
      <c r="D37" s="142"/>
      <c r="E37" s="145">
        <v>-1308</v>
      </c>
      <c r="F37" s="142"/>
      <c r="G37" s="145"/>
    </row>
    <row r="38" spans="1:7" ht="27" customHeight="1" thickBot="1">
      <c r="A38" s="165" t="s">
        <v>39</v>
      </c>
      <c r="B38" s="166" t="s">
        <v>40</v>
      </c>
      <c r="C38" s="148"/>
      <c r="D38" s="148"/>
      <c r="E38" s="167"/>
      <c r="F38" s="148"/>
      <c r="G38" s="148"/>
    </row>
    <row r="39" spans="1:7" ht="18" customHeight="1" thickBot="1">
      <c r="A39" s="173" t="s">
        <v>41</v>
      </c>
      <c r="B39" s="174"/>
      <c r="C39" s="148">
        <f>C8+C26</f>
        <v>385010</v>
      </c>
      <c r="D39" s="148">
        <f>D8+D26</f>
        <v>278305.25</v>
      </c>
      <c r="E39" s="148">
        <f>E8+E26</f>
        <v>288057</v>
      </c>
      <c r="F39" s="168">
        <f>E39/D39*100</f>
        <v>103.50397629940507</v>
      </c>
      <c r="G39" s="168">
        <f>E39/C39*100</f>
        <v>74.81805667385262</v>
      </c>
    </row>
    <row r="40" ht="10.5" customHeight="1">
      <c r="A40" s="169"/>
    </row>
    <row r="41" ht="12.75" hidden="1"/>
    <row r="42" spans="1:2" ht="14.25">
      <c r="A42" s="181" t="s">
        <v>116</v>
      </c>
      <c r="B42" s="181"/>
    </row>
    <row r="43" spans="1:2" ht="14.25">
      <c r="A43" s="110" t="s">
        <v>115</v>
      </c>
      <c r="B43" s="110"/>
    </row>
    <row r="45" ht="12.75">
      <c r="A45" s="8" t="s">
        <v>117</v>
      </c>
    </row>
    <row r="46" ht="12.75">
      <c r="A46" s="8" t="s">
        <v>118</v>
      </c>
    </row>
  </sheetData>
  <sheetProtection/>
  <mergeCells count="12">
    <mergeCell ref="A42:B42"/>
    <mergeCell ref="A2:G2"/>
    <mergeCell ref="A3:G3"/>
    <mergeCell ref="E4:G4"/>
    <mergeCell ref="E5:E7"/>
    <mergeCell ref="F5:F7"/>
    <mergeCell ref="G5:G7"/>
    <mergeCell ref="A39:B39"/>
    <mergeCell ref="A5:A7"/>
    <mergeCell ref="B5:B7"/>
    <mergeCell ref="C5:C7"/>
    <mergeCell ref="D5:D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9">
      <selection activeCell="E11" sqref="E11"/>
    </sheetView>
  </sheetViews>
  <sheetFormatPr defaultColWidth="9.140625" defaultRowHeight="12.75"/>
  <cols>
    <col min="1" max="1" width="6.7109375" style="8" customWidth="1"/>
    <col min="2" max="2" width="59.421875" style="8" customWidth="1"/>
    <col min="3" max="3" width="9.421875" style="8" customWidth="1"/>
    <col min="4" max="4" width="8.421875" style="8" hidden="1" customWidth="1"/>
    <col min="5" max="5" width="8.7109375" style="8" customWidth="1"/>
    <col min="6" max="6" width="6.7109375" style="8" hidden="1" customWidth="1"/>
    <col min="7" max="7" width="8.28125" style="8" customWidth="1"/>
    <col min="8" max="16384" width="9.140625" style="8" customWidth="1"/>
  </cols>
  <sheetData>
    <row r="1" spans="1:7" ht="12.75">
      <c r="A1" s="182" t="s">
        <v>106</v>
      </c>
      <c r="B1" s="182"/>
      <c r="C1" s="182"/>
      <c r="D1" s="182"/>
      <c r="E1" s="182"/>
      <c r="F1" s="182"/>
      <c r="G1" s="182"/>
    </row>
    <row r="2" spans="1:7" ht="12.75">
      <c r="A2" s="182" t="s">
        <v>133</v>
      </c>
      <c r="B2" s="182"/>
      <c r="C2" s="182"/>
      <c r="D2" s="182"/>
      <c r="E2" s="182"/>
      <c r="F2" s="182"/>
      <c r="G2" s="182"/>
    </row>
    <row r="3" spans="5:7" ht="12.75" customHeight="1" thickBot="1">
      <c r="E3" s="187" t="s">
        <v>42</v>
      </c>
      <c r="F3" s="187"/>
      <c r="G3" s="187"/>
    </row>
    <row r="4" spans="1:7" s="14" customFormat="1" ht="38.25" customHeight="1" thickBot="1">
      <c r="A4" s="9" t="s">
        <v>43</v>
      </c>
      <c r="B4" s="10" t="s">
        <v>44</v>
      </c>
      <c r="C4" s="11" t="s">
        <v>84</v>
      </c>
      <c r="D4" s="12" t="s">
        <v>45</v>
      </c>
      <c r="E4" s="11" t="s">
        <v>46</v>
      </c>
      <c r="F4" s="11" t="s">
        <v>47</v>
      </c>
      <c r="G4" s="13" t="s">
        <v>119</v>
      </c>
    </row>
    <row r="5" spans="1:7" ht="12" customHeight="1" thickBot="1">
      <c r="A5" s="15">
        <v>100</v>
      </c>
      <c r="B5" s="16" t="s">
        <v>48</v>
      </c>
      <c r="C5" s="17">
        <f>SUM(C6:C13)</f>
        <v>42056</v>
      </c>
      <c r="D5" s="17">
        <f>SUM(D6:D13)</f>
        <v>0</v>
      </c>
      <c r="E5" s="17">
        <f>SUM(E6:E13)</f>
        <v>30685</v>
      </c>
      <c r="F5" s="18"/>
      <c r="G5" s="19">
        <f>E5/C5*100</f>
        <v>72.96224082176145</v>
      </c>
    </row>
    <row r="6" spans="1:7" s="26" customFormat="1" ht="12.75" customHeight="1">
      <c r="A6" s="20">
        <v>102</v>
      </c>
      <c r="B6" s="21" t="s">
        <v>82</v>
      </c>
      <c r="C6" s="22">
        <v>1352</v>
      </c>
      <c r="D6" s="23"/>
      <c r="E6" s="24">
        <v>1225</v>
      </c>
      <c r="F6" s="23"/>
      <c r="G6" s="25">
        <f>E6/C6*100</f>
        <v>90.60650887573965</v>
      </c>
    </row>
    <row r="7" spans="1:7" ht="23.25" customHeight="1">
      <c r="A7" s="27">
        <v>103</v>
      </c>
      <c r="B7" s="28" t="s">
        <v>49</v>
      </c>
      <c r="C7" s="29">
        <v>542</v>
      </c>
      <c r="D7" s="30"/>
      <c r="E7" s="29">
        <v>351</v>
      </c>
      <c r="F7" s="30"/>
      <c r="G7" s="7">
        <f>E7/C7*100</f>
        <v>64.76014760147602</v>
      </c>
    </row>
    <row r="8" spans="1:7" ht="24" customHeight="1">
      <c r="A8" s="27">
        <v>104</v>
      </c>
      <c r="B8" s="28" t="s">
        <v>83</v>
      </c>
      <c r="C8" s="29">
        <v>12519</v>
      </c>
      <c r="D8" s="30"/>
      <c r="E8" s="29">
        <v>8813</v>
      </c>
      <c r="F8" s="30"/>
      <c r="G8" s="7">
        <f aca="true" t="shared" si="0" ref="G8:G14">E8/C8*100</f>
        <v>70.39699656522086</v>
      </c>
    </row>
    <row r="9" spans="1:7" ht="12.75">
      <c r="A9" s="3">
        <v>105</v>
      </c>
      <c r="B9" s="4" t="s">
        <v>122</v>
      </c>
      <c r="C9" s="5"/>
      <c r="D9" s="6"/>
      <c r="E9" s="5"/>
      <c r="F9" s="6"/>
      <c r="G9" s="7"/>
    </row>
    <row r="10" spans="1:7" ht="24.75" customHeight="1">
      <c r="A10" s="3">
        <v>106</v>
      </c>
      <c r="B10" s="4" t="s">
        <v>111</v>
      </c>
      <c r="C10" s="5">
        <v>5119</v>
      </c>
      <c r="D10" s="6"/>
      <c r="E10" s="5">
        <v>3497</v>
      </c>
      <c r="F10" s="6"/>
      <c r="G10" s="7">
        <f t="shared" si="0"/>
        <v>68.3141238523149</v>
      </c>
    </row>
    <row r="11" spans="1:7" ht="14.25" customHeight="1">
      <c r="A11" s="3">
        <v>107</v>
      </c>
      <c r="B11" s="4" t="s">
        <v>112</v>
      </c>
      <c r="C11" s="5"/>
      <c r="D11" s="6"/>
      <c r="E11" s="5"/>
      <c r="F11" s="6"/>
      <c r="G11" s="7"/>
    </row>
    <row r="12" spans="1:7" ht="12.75" customHeight="1">
      <c r="A12" s="3">
        <v>111</v>
      </c>
      <c r="B12" s="4" t="s">
        <v>113</v>
      </c>
      <c r="C12" s="5">
        <v>36</v>
      </c>
      <c r="D12" s="6"/>
      <c r="E12" s="5"/>
      <c r="F12" s="6"/>
      <c r="G12" s="7"/>
    </row>
    <row r="13" spans="1:7" ht="12.75" customHeight="1" thickBot="1">
      <c r="A13" s="31">
        <v>113</v>
      </c>
      <c r="B13" s="32" t="s">
        <v>51</v>
      </c>
      <c r="C13" s="33">
        <v>22488</v>
      </c>
      <c r="D13" s="34"/>
      <c r="E13" s="33">
        <v>16799</v>
      </c>
      <c r="F13" s="34"/>
      <c r="G13" s="35">
        <f t="shared" si="0"/>
        <v>74.70206332266098</v>
      </c>
    </row>
    <row r="14" spans="1:7" ht="12.75" customHeight="1" thickBot="1">
      <c r="A14" s="36">
        <v>200</v>
      </c>
      <c r="B14" s="37" t="s">
        <v>114</v>
      </c>
      <c r="C14" s="17">
        <v>394</v>
      </c>
      <c r="D14" s="18"/>
      <c r="E14" s="17">
        <v>290</v>
      </c>
      <c r="F14" s="18"/>
      <c r="G14" s="19">
        <f t="shared" si="0"/>
        <v>73.60406091370558</v>
      </c>
    </row>
    <row r="15" spans="1:7" ht="14.25" customHeight="1" thickBot="1">
      <c r="A15" s="38">
        <v>300</v>
      </c>
      <c r="B15" s="39" t="s">
        <v>52</v>
      </c>
      <c r="C15" s="1">
        <f>SUM(C16:C18)</f>
        <v>4392</v>
      </c>
      <c r="D15" s="1">
        <f>SUM(D16:D18)</f>
        <v>0</v>
      </c>
      <c r="E15" s="1">
        <f>SUM(E16:E18)</f>
        <v>2611</v>
      </c>
      <c r="F15" s="40"/>
      <c r="G15" s="19">
        <f>E15/C15*100</f>
        <v>59.44899817850637</v>
      </c>
    </row>
    <row r="16" spans="1:7" ht="26.25" customHeight="1">
      <c r="A16" s="41">
        <v>309</v>
      </c>
      <c r="B16" s="28" t="s">
        <v>96</v>
      </c>
      <c r="C16" s="42">
        <v>4230</v>
      </c>
      <c r="D16" s="43"/>
      <c r="E16" s="42">
        <v>2550</v>
      </c>
      <c r="F16" s="43"/>
      <c r="G16" s="7">
        <f aca="true" t="shared" si="1" ref="G16:G31">E16/C16*100</f>
        <v>60.28368794326241</v>
      </c>
    </row>
    <row r="17" spans="1:7" ht="13.5" customHeight="1">
      <c r="A17" s="44">
        <v>310</v>
      </c>
      <c r="B17" s="28" t="s">
        <v>53</v>
      </c>
      <c r="C17" s="29">
        <v>50</v>
      </c>
      <c r="D17" s="30"/>
      <c r="E17" s="29">
        <v>50</v>
      </c>
      <c r="F17" s="30"/>
      <c r="G17" s="7">
        <f t="shared" si="1"/>
        <v>100</v>
      </c>
    </row>
    <row r="18" spans="1:7" ht="24" customHeight="1" thickBot="1">
      <c r="A18" s="45">
        <v>314</v>
      </c>
      <c r="B18" s="46" t="s">
        <v>97</v>
      </c>
      <c r="C18" s="47">
        <v>112</v>
      </c>
      <c r="D18" s="48"/>
      <c r="E18" s="47">
        <v>11</v>
      </c>
      <c r="F18" s="48"/>
      <c r="G18" s="7">
        <f t="shared" si="1"/>
        <v>9.821428571428571</v>
      </c>
    </row>
    <row r="19" spans="1:7" ht="12.75" customHeight="1" thickBot="1">
      <c r="A19" s="38">
        <v>400</v>
      </c>
      <c r="B19" s="49" t="s">
        <v>54</v>
      </c>
      <c r="C19" s="1">
        <f>SUM(C20:C26)</f>
        <v>31796</v>
      </c>
      <c r="D19" s="1">
        <f>SUM(D20:D26)</f>
        <v>0</v>
      </c>
      <c r="E19" s="1">
        <f>SUM(E20:E26)</f>
        <v>10061</v>
      </c>
      <c r="F19" s="40"/>
      <c r="G19" s="19">
        <f>E19/C19*100</f>
        <v>31.642344949050194</v>
      </c>
    </row>
    <row r="20" spans="1:7" ht="12" customHeight="1">
      <c r="A20" s="50">
        <v>405</v>
      </c>
      <c r="B20" s="51" t="s">
        <v>55</v>
      </c>
      <c r="C20" s="52">
        <v>213</v>
      </c>
      <c r="D20" s="53"/>
      <c r="E20" s="52">
        <v>50</v>
      </c>
      <c r="F20" s="53"/>
      <c r="G20" s="7">
        <v>0</v>
      </c>
    </row>
    <row r="21" spans="1:7" ht="12" customHeight="1">
      <c r="A21" s="54">
        <v>406</v>
      </c>
      <c r="B21" s="55" t="s">
        <v>56</v>
      </c>
      <c r="C21" s="42"/>
      <c r="D21" s="43"/>
      <c r="E21" s="42"/>
      <c r="F21" s="43"/>
      <c r="G21" s="7"/>
    </row>
    <row r="22" spans="1:7" ht="12" customHeight="1">
      <c r="A22" s="54">
        <v>407</v>
      </c>
      <c r="B22" s="56" t="s">
        <v>57</v>
      </c>
      <c r="C22" s="42"/>
      <c r="D22" s="43"/>
      <c r="E22" s="42"/>
      <c r="F22" s="43"/>
      <c r="G22" s="7"/>
    </row>
    <row r="23" spans="1:7" ht="12" customHeight="1">
      <c r="A23" s="57">
        <v>408</v>
      </c>
      <c r="B23" s="58" t="s">
        <v>58</v>
      </c>
      <c r="C23" s="47"/>
      <c r="D23" s="48"/>
      <c r="E23" s="47"/>
      <c r="F23" s="48"/>
      <c r="G23" s="7"/>
    </row>
    <row r="24" spans="1:7" ht="12" customHeight="1">
      <c r="A24" s="59">
        <v>409</v>
      </c>
      <c r="B24" s="60" t="s">
        <v>98</v>
      </c>
      <c r="C24" s="29">
        <v>29610</v>
      </c>
      <c r="D24" s="61"/>
      <c r="E24" s="62">
        <v>9274</v>
      </c>
      <c r="F24" s="63"/>
      <c r="G24" s="7">
        <f t="shared" si="1"/>
        <v>31.320499831138125</v>
      </c>
    </row>
    <row r="25" spans="1:7" ht="12" customHeight="1">
      <c r="A25" s="59">
        <v>410</v>
      </c>
      <c r="B25" s="60" t="s">
        <v>99</v>
      </c>
      <c r="C25" s="29">
        <v>50</v>
      </c>
      <c r="D25" s="61"/>
      <c r="E25" s="62">
        <v>38</v>
      </c>
      <c r="F25" s="63"/>
      <c r="G25" s="7">
        <f t="shared" si="1"/>
        <v>76</v>
      </c>
    </row>
    <row r="26" spans="1:7" ht="12" customHeight="1" thickBot="1">
      <c r="A26" s="57">
        <v>412</v>
      </c>
      <c r="B26" s="64" t="s">
        <v>59</v>
      </c>
      <c r="C26" s="47">
        <v>1923</v>
      </c>
      <c r="D26" s="48"/>
      <c r="E26" s="47">
        <v>699</v>
      </c>
      <c r="F26" s="48"/>
      <c r="G26" s="7">
        <f t="shared" si="1"/>
        <v>36.349453978159126</v>
      </c>
    </row>
    <row r="27" spans="1:7" s="69" customFormat="1" ht="15.75" customHeight="1" thickBot="1">
      <c r="A27" s="65">
        <v>500</v>
      </c>
      <c r="B27" s="66" t="s">
        <v>60</v>
      </c>
      <c r="C27" s="67">
        <f>SUM(C28:C31)</f>
        <v>54025</v>
      </c>
      <c r="D27" s="67">
        <f>SUM(D28:D31)</f>
        <v>0</v>
      </c>
      <c r="E27" s="67">
        <f>SUM(E28:E31)</f>
        <v>36060</v>
      </c>
      <c r="F27" s="68"/>
      <c r="G27" s="19">
        <f>E27/C27*100</f>
        <v>66.74687644608977</v>
      </c>
    </row>
    <row r="28" spans="1:7" ht="12" customHeight="1">
      <c r="A28" s="70">
        <v>501</v>
      </c>
      <c r="B28" s="71" t="s">
        <v>61</v>
      </c>
      <c r="C28" s="29">
        <v>15190</v>
      </c>
      <c r="D28" s="30"/>
      <c r="E28" s="29">
        <v>9958</v>
      </c>
      <c r="F28" s="30"/>
      <c r="G28" s="7">
        <f t="shared" si="1"/>
        <v>65.5562870309414</v>
      </c>
    </row>
    <row r="29" spans="1:7" ht="12" customHeight="1">
      <c r="A29" s="70">
        <v>502</v>
      </c>
      <c r="B29" s="71" t="s">
        <v>62</v>
      </c>
      <c r="C29" s="29">
        <v>12598</v>
      </c>
      <c r="D29" s="30"/>
      <c r="E29" s="29">
        <v>8940</v>
      </c>
      <c r="F29" s="30"/>
      <c r="G29" s="7">
        <f t="shared" si="1"/>
        <v>70.96364502301952</v>
      </c>
    </row>
    <row r="30" spans="1:7" ht="12" customHeight="1">
      <c r="A30" s="72">
        <v>503</v>
      </c>
      <c r="B30" s="73" t="s">
        <v>63</v>
      </c>
      <c r="C30" s="5">
        <v>20789</v>
      </c>
      <c r="D30" s="6"/>
      <c r="E30" s="5">
        <v>12915</v>
      </c>
      <c r="F30" s="6"/>
      <c r="G30" s="7">
        <f t="shared" si="1"/>
        <v>62.12420029823464</v>
      </c>
    </row>
    <row r="31" spans="1:7" ht="12" customHeight="1" thickBot="1">
      <c r="A31" s="72">
        <v>505</v>
      </c>
      <c r="B31" s="73" t="s">
        <v>64</v>
      </c>
      <c r="C31" s="5">
        <v>5448</v>
      </c>
      <c r="D31" s="6"/>
      <c r="E31" s="5">
        <v>4247</v>
      </c>
      <c r="F31" s="6"/>
      <c r="G31" s="7">
        <f t="shared" si="1"/>
        <v>77.95521292217327</v>
      </c>
    </row>
    <row r="32" spans="1:7" s="69" customFormat="1" ht="12" customHeight="1" thickBot="1">
      <c r="A32" s="65">
        <v>600</v>
      </c>
      <c r="B32" s="66" t="s">
        <v>65</v>
      </c>
      <c r="C32" s="67">
        <v>275</v>
      </c>
      <c r="D32" s="68"/>
      <c r="E32" s="67">
        <v>174</v>
      </c>
      <c r="F32" s="68"/>
      <c r="G32" s="19">
        <f>E32/C32*100</f>
        <v>63.272727272727266</v>
      </c>
    </row>
    <row r="33" spans="1:7" s="69" customFormat="1" ht="12" customHeight="1" thickBot="1">
      <c r="A33" s="15">
        <v>700</v>
      </c>
      <c r="B33" s="16" t="s">
        <v>66</v>
      </c>
      <c r="C33" s="74">
        <f>SUM(C34:C38)</f>
        <v>202616</v>
      </c>
      <c r="D33" s="74">
        <f>SUM(D34:D38)</f>
        <v>0</v>
      </c>
      <c r="E33" s="74">
        <f>SUM(E34:E38)</f>
        <v>148084</v>
      </c>
      <c r="F33" s="75"/>
      <c r="G33" s="19">
        <f>E33/C33*100</f>
        <v>73.08603466656137</v>
      </c>
    </row>
    <row r="34" spans="1:7" s="69" customFormat="1" ht="12" customHeight="1">
      <c r="A34" s="76">
        <v>701</v>
      </c>
      <c r="B34" s="77" t="s">
        <v>67</v>
      </c>
      <c r="C34" s="78">
        <v>78023</v>
      </c>
      <c r="D34" s="77"/>
      <c r="E34" s="78">
        <v>59632</v>
      </c>
      <c r="F34" s="77"/>
      <c r="G34" s="7">
        <f aca="true" t="shared" si="2" ref="G34:G45">E34/C34*100</f>
        <v>76.42874536995501</v>
      </c>
    </row>
    <row r="35" spans="1:7" s="69" customFormat="1" ht="12" customHeight="1">
      <c r="A35" s="70">
        <v>702</v>
      </c>
      <c r="B35" s="71" t="s">
        <v>68</v>
      </c>
      <c r="C35" s="79">
        <v>79047</v>
      </c>
      <c r="D35" s="71"/>
      <c r="E35" s="79">
        <v>54959</v>
      </c>
      <c r="F35" s="71"/>
      <c r="G35" s="7">
        <f t="shared" si="2"/>
        <v>69.52699027161056</v>
      </c>
    </row>
    <row r="36" spans="1:7" s="69" customFormat="1" ht="12" customHeight="1">
      <c r="A36" s="70">
        <v>703</v>
      </c>
      <c r="B36" s="71" t="s">
        <v>131</v>
      </c>
      <c r="C36" s="79">
        <v>28356</v>
      </c>
      <c r="D36" s="71"/>
      <c r="E36" s="79">
        <v>21065</v>
      </c>
      <c r="F36" s="71"/>
      <c r="G36" s="7">
        <f t="shared" si="2"/>
        <v>74.28762872055297</v>
      </c>
    </row>
    <row r="37" spans="1:7" s="69" customFormat="1" ht="12" customHeight="1">
      <c r="A37" s="70">
        <v>707</v>
      </c>
      <c r="B37" s="80" t="s">
        <v>69</v>
      </c>
      <c r="C37" s="79">
        <v>11140</v>
      </c>
      <c r="D37" s="71"/>
      <c r="E37" s="79">
        <v>8255</v>
      </c>
      <c r="F37" s="71"/>
      <c r="G37" s="7">
        <f t="shared" si="2"/>
        <v>74.10233393177738</v>
      </c>
    </row>
    <row r="38" spans="1:7" s="69" customFormat="1" ht="12" customHeight="1" thickBot="1">
      <c r="A38" s="72">
        <v>709</v>
      </c>
      <c r="B38" s="81" t="s">
        <v>70</v>
      </c>
      <c r="C38" s="82">
        <v>6050</v>
      </c>
      <c r="D38" s="73"/>
      <c r="E38" s="82">
        <v>4173</v>
      </c>
      <c r="F38" s="73"/>
      <c r="G38" s="7">
        <f t="shared" si="2"/>
        <v>68.97520661157024</v>
      </c>
    </row>
    <row r="39" spans="1:7" s="69" customFormat="1" ht="12" customHeight="1" thickBot="1">
      <c r="A39" s="38">
        <v>800</v>
      </c>
      <c r="B39" s="49" t="s">
        <v>71</v>
      </c>
      <c r="C39" s="67">
        <f>SUM(C40:C41)</f>
        <v>24148</v>
      </c>
      <c r="D39" s="67">
        <f>SUM(D40:D41)</f>
        <v>0</v>
      </c>
      <c r="E39" s="67">
        <f>SUM(E40:E41)</f>
        <v>17815</v>
      </c>
      <c r="F39" s="68"/>
      <c r="G39" s="19">
        <f>E39/C39*100</f>
        <v>73.77422560874606</v>
      </c>
    </row>
    <row r="40" spans="1:7" s="69" customFormat="1" ht="12" customHeight="1">
      <c r="A40" s="76">
        <v>801</v>
      </c>
      <c r="B40" s="77" t="s">
        <v>72</v>
      </c>
      <c r="C40" s="78">
        <v>22218</v>
      </c>
      <c r="D40" s="77"/>
      <c r="E40" s="78">
        <v>16434</v>
      </c>
      <c r="F40" s="77"/>
      <c r="G40" s="7">
        <f t="shared" si="2"/>
        <v>73.96705374021064</v>
      </c>
    </row>
    <row r="41" spans="1:7" s="69" customFormat="1" ht="12" customHeight="1" thickBot="1">
      <c r="A41" s="72">
        <v>804</v>
      </c>
      <c r="B41" s="73" t="s">
        <v>73</v>
      </c>
      <c r="C41" s="82">
        <v>1930</v>
      </c>
      <c r="D41" s="73"/>
      <c r="E41" s="82">
        <v>1381</v>
      </c>
      <c r="F41" s="73"/>
      <c r="G41" s="7">
        <f t="shared" si="2"/>
        <v>71.55440414507773</v>
      </c>
    </row>
    <row r="42" spans="1:7" s="69" customFormat="1" ht="12" customHeight="1" thickBot="1">
      <c r="A42" s="83">
        <v>1000</v>
      </c>
      <c r="B42" s="49" t="s">
        <v>75</v>
      </c>
      <c r="C42" s="67">
        <f>SUM(C43:C45)</f>
        <v>38745</v>
      </c>
      <c r="D42" s="67">
        <f>SUM(D43:D45)</f>
        <v>0</v>
      </c>
      <c r="E42" s="67">
        <f>SUM(E43:E45)</f>
        <v>24955</v>
      </c>
      <c r="F42" s="68"/>
      <c r="G42" s="19">
        <f>E42/C42*100</f>
        <v>64.40831074977417</v>
      </c>
    </row>
    <row r="43" spans="1:7" s="69" customFormat="1" ht="12" customHeight="1">
      <c r="A43" s="84">
        <v>1002</v>
      </c>
      <c r="B43" s="85" t="s">
        <v>100</v>
      </c>
      <c r="C43" s="79"/>
      <c r="D43" s="77"/>
      <c r="E43" s="79"/>
      <c r="F43" s="77"/>
      <c r="G43" s="7"/>
    </row>
    <row r="44" spans="1:7" s="87" customFormat="1" ht="12" customHeight="1">
      <c r="A44" s="86">
        <v>1003</v>
      </c>
      <c r="B44" s="80" t="s">
        <v>76</v>
      </c>
      <c r="C44" s="85">
        <v>37432</v>
      </c>
      <c r="D44" s="80"/>
      <c r="E44" s="85">
        <v>24010</v>
      </c>
      <c r="F44" s="80"/>
      <c r="G44" s="7">
        <f t="shared" si="2"/>
        <v>64.14297926907459</v>
      </c>
    </row>
    <row r="45" spans="1:7" s="69" customFormat="1" ht="12" customHeight="1" thickBot="1">
      <c r="A45" s="88">
        <v>1006</v>
      </c>
      <c r="B45" s="89" t="s">
        <v>77</v>
      </c>
      <c r="C45" s="90">
        <v>1313</v>
      </c>
      <c r="D45" s="91"/>
      <c r="E45" s="90">
        <v>945</v>
      </c>
      <c r="F45" s="91"/>
      <c r="G45" s="7">
        <f t="shared" si="2"/>
        <v>71.97258187357197</v>
      </c>
    </row>
    <row r="46" spans="1:7" ht="13.5" customHeight="1" hidden="1">
      <c r="A46" s="92">
        <v>1101</v>
      </c>
      <c r="B46" s="93" t="s">
        <v>78</v>
      </c>
      <c r="C46" s="52"/>
      <c r="D46" s="53"/>
      <c r="E46" s="52"/>
      <c r="F46" s="53"/>
      <c r="G46" s="94"/>
    </row>
    <row r="47" spans="1:7" ht="13.5" customHeight="1" hidden="1">
      <c r="A47" s="84">
        <v>1102</v>
      </c>
      <c r="B47" s="80" t="s">
        <v>79</v>
      </c>
      <c r="C47" s="29"/>
      <c r="D47" s="30"/>
      <c r="E47" s="29"/>
      <c r="F47" s="30"/>
      <c r="G47" s="7"/>
    </row>
    <row r="48" spans="1:7" ht="14.25" customHeight="1" hidden="1">
      <c r="A48" s="84">
        <v>1103</v>
      </c>
      <c r="B48" s="80" t="s">
        <v>80</v>
      </c>
      <c r="C48" s="29"/>
      <c r="D48" s="30"/>
      <c r="E48" s="29"/>
      <c r="F48" s="30"/>
      <c r="G48" s="7"/>
    </row>
    <row r="49" spans="1:7" ht="13.5" customHeight="1" hidden="1" thickBot="1">
      <c r="A49" s="95">
        <v>1104</v>
      </c>
      <c r="B49" s="64" t="s">
        <v>81</v>
      </c>
      <c r="C49" s="47"/>
      <c r="D49" s="48"/>
      <c r="E49" s="47"/>
      <c r="F49" s="48"/>
      <c r="G49" s="96"/>
    </row>
    <row r="50" spans="1:7" ht="13.5" customHeight="1" thickBot="1">
      <c r="A50" s="83">
        <v>1100</v>
      </c>
      <c r="B50" s="49" t="s">
        <v>74</v>
      </c>
      <c r="C50" s="1">
        <f>SUM(C51:C53)</f>
        <v>2206</v>
      </c>
      <c r="D50" s="1">
        <f>SUM(D51:D53)</f>
        <v>0</v>
      </c>
      <c r="E50" s="1">
        <f>SUM(E51:E53)</f>
        <v>1684</v>
      </c>
      <c r="F50" s="97"/>
      <c r="G50" s="19">
        <f>E50/C50*100</f>
        <v>76.33726201269265</v>
      </c>
    </row>
    <row r="51" spans="1:7" ht="13.5" customHeight="1">
      <c r="A51" s="86">
        <v>1101</v>
      </c>
      <c r="B51" s="98" t="s">
        <v>101</v>
      </c>
      <c r="C51" s="42">
        <v>2206</v>
      </c>
      <c r="D51" s="99"/>
      <c r="E51" s="100">
        <v>1684</v>
      </c>
      <c r="F51" s="101"/>
      <c r="G51" s="7">
        <f>E51/C51*100</f>
        <v>76.33726201269265</v>
      </c>
    </row>
    <row r="52" spans="1:7" ht="13.5" customHeight="1">
      <c r="A52" s="84">
        <v>1102</v>
      </c>
      <c r="B52" s="80" t="s">
        <v>102</v>
      </c>
      <c r="C52" s="29"/>
      <c r="D52" s="61"/>
      <c r="E52" s="62"/>
      <c r="F52" s="63"/>
      <c r="G52" s="7"/>
    </row>
    <row r="53" spans="1:7" ht="13.5" customHeight="1" thickBot="1">
      <c r="A53" s="102">
        <v>1103</v>
      </c>
      <c r="B53" s="81" t="s">
        <v>103</v>
      </c>
      <c r="C53" s="5"/>
      <c r="D53" s="103"/>
      <c r="E53" s="104"/>
      <c r="F53" s="105"/>
      <c r="G53" s="7"/>
    </row>
    <row r="54" spans="1:7" ht="13.5" customHeight="1" thickBot="1">
      <c r="A54" s="83">
        <v>1200</v>
      </c>
      <c r="B54" s="49" t="s">
        <v>104</v>
      </c>
      <c r="C54" s="1">
        <v>410</v>
      </c>
      <c r="D54" s="188"/>
      <c r="E54" s="189">
        <v>307</v>
      </c>
      <c r="F54" s="97"/>
      <c r="G54" s="190">
        <f>E54/C54*100</f>
        <v>74.8780487804878</v>
      </c>
    </row>
    <row r="55" spans="1:7" ht="13.5" customHeight="1" thickBot="1">
      <c r="A55" s="106">
        <v>1300</v>
      </c>
      <c r="B55" s="107" t="s">
        <v>50</v>
      </c>
      <c r="C55" s="191">
        <v>2</v>
      </c>
      <c r="D55" s="192"/>
      <c r="E55" s="193">
        <v>1</v>
      </c>
      <c r="F55" s="194"/>
      <c r="G55" s="190">
        <f>E55/C55*100</f>
        <v>50</v>
      </c>
    </row>
    <row r="56" spans="1:7" ht="16.5" customHeight="1" thickBot="1">
      <c r="A56" s="108"/>
      <c r="B56" s="109" t="s">
        <v>105</v>
      </c>
      <c r="C56" s="1">
        <f>C5+C14+C15+C19+C27+C32+C33+C39+C42+C50+C54+C55</f>
        <v>401065</v>
      </c>
      <c r="D56" s="1">
        <f>D5+D14+D15+D19+D27+D32+D33+D39+D42+D50+D55</f>
        <v>0</v>
      </c>
      <c r="E56" s="1">
        <f>E5+E14+E15+E19+E27+E32+E33+E39+E42+E50+E54+E55</f>
        <v>272727</v>
      </c>
      <c r="F56" s="97"/>
      <c r="G56" s="19">
        <f>E56/C56*100</f>
        <v>68.00069814119905</v>
      </c>
    </row>
    <row r="57" ht="9.75" customHeight="1"/>
    <row r="58" spans="1:2" ht="14.25">
      <c r="A58" s="181" t="s">
        <v>116</v>
      </c>
      <c r="B58" s="181"/>
    </row>
    <row r="59" spans="1:2" ht="14.25">
      <c r="A59" s="110" t="s">
        <v>115</v>
      </c>
      <c r="B59" s="110"/>
    </row>
    <row r="61" ht="12.75">
      <c r="A61" s="8" t="s">
        <v>117</v>
      </c>
    </row>
    <row r="62" ht="12.75">
      <c r="A62" s="8" t="s">
        <v>118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2017-10-25T09:54:23Z</dcterms:modified>
  <cp:category/>
  <cp:version/>
  <cp:contentType/>
  <cp:contentStatus/>
</cp:coreProperties>
</file>