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<sst xmlns="http://schemas.openxmlformats.org/spreadsheetml/2006/main" count="140" uniqueCount="134">
  <si>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</si>
  <si>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</si>
  <si>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</si>
  <si>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</si>
  <si>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</si>
  <si>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</si>
  <si>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</si>
  <si>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</si>
  <si>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</si>
  <si>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</si>
  <si>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</si>
  <si>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</si>
  <si>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</si>
  <si>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</si>
  <si>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</si>
  <si>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</si>
  <si>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</si>
  <si>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</si>
  <si>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</si>
  <si>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</si>
  <si>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</si>
  <si>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</si>
  <si>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</si>
  <si>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</si>
  <si>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</si>
  <si>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</si>
  <si>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</si>
  <si>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</si>
  <si>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</si>
  <si>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</si>
  <si>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</si>
  <si>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</si>
  <si>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</si>
  <si>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</si>
  <si>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</si>
  <si>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</si>
  <si>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</si>
  <si>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</si>
  <si>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</si>
  <si>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</si>
  <si>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</si>
  <si>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</si>
  <si>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</si>
  <si>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</si>
  <si>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</si>
  <si>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</si>
  <si>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</si>
  <si>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</si>
  <si>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</si>
  <si>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</si>
  <si>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</si>
  <si>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</si>
  <si>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</si>
  <si>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</si>
  <si>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</si>
  <si>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</si>
  <si>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</si>
  <si>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</si>
  <si>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</si>
  <si>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</si>
  <si>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</si>
  <si>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</si>
  <si>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</si>
  <si>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</si>
  <si>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</si>
  <si>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</si>
  <si>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</si>
  <si>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</si>
  <si>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</si>
  <si>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</si>
  <si>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</si>
  <si>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</si>
  <si>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</si>
  <si>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</si>
  <si>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</si>
  <si>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</si>
  <si>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</si>
  <si>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</si>
  <si>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</si>
  <si>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</si>
  <si>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</si>
  <si>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</si>
  <si>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</si>
  <si>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</si>
  <si>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</si>
  <si>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</si>
  <si>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</si>
  <si>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</si>
  <si>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</si>
  <si>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</si>
  <si>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</si>
  <si>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</si>
  <si>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</si>
  <si>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</si>
  <si>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</si>
  <si>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</si>
  <si>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</si>
  <si>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</si>
  <si>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</si>
  <si>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</si>
  <si>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</si>
  <si>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</si>
  <si>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</si>
  <si>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</si>
  <si>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</si>
  <si>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</si>
  <si>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</si>
  <si>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</si>
  <si>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</si>
  <si>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</si>
  <si>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</si>
  <si>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</si>
  <si>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</si>
  <si>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</si>
  <si>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</si>
  <si>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</si>
  <si>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</si>
  <si>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</si>
  <si>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</si>
  <si>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</si>
  <si>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</si>
  <si>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</si>
  <si>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</si>
  <si>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>по доходам по состоянию на 01 февраля 2017 года.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</si>
  <si>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</si>
  <si>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</si>
  <si>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</si>
  <si>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</si>
  <si>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</si>
  <si>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</si>
  <si>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</si>
  <si>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</si>
  <si>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по расходам  по состоянию на 01 февраля 2017 года</t>
  </si>
  <si>
    <t>Дополнительное образование детей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</si>
</sst>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wrapText="1"/>
    </xf>
    <xf numFmtId="180" fontId="1" fillId="0" borderId="15" xfId="0" applyNumberFormat="1" applyFont="1" applyBorder="1" applyAlignment="1">
      <alignment horizontal="center"/>
    </xf>
    <xf numFmtId="0" fontId="0" fillId="0" borderId="18" xfId="0" applyBorder="1" applyAlignment="1">
      <alignment wrapText="1"/>
    </xf>
    <xf numFmtId="180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6" xfId="0" applyFont="1" applyBorder="1" applyAlignment="1">
      <alignment vertical="center"/>
    </xf>
    <xf numFmtId="180" fontId="0" fillId="0" borderId="15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180" fontId="0" fillId="0" borderId="12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2" fillId="0" borderId="1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3" fontId="1" fillId="0" borderId="15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8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0" fillId="33" borderId="0" xfId="0" applyFill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180" fontId="12" fillId="33" borderId="17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/>
    </xf>
    <xf numFmtId="180" fontId="0" fillId="33" borderId="15" xfId="0" applyNumberFormat="1" applyFill="1" applyBorder="1" applyAlignment="1">
      <alignment horizontal="center"/>
    </xf>
    <xf numFmtId="0" fontId="4" fillId="33" borderId="18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80" fontId="0" fillId="33" borderId="12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80" fontId="0" fillId="33" borderId="19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8" xfId="0" applyFont="1" applyFill="1" applyBorder="1" applyAlignment="1">
      <alignment wrapText="1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180" fontId="0" fillId="33" borderId="21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180" fontId="0" fillId="33" borderId="15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32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6.7109375" style="0" customWidth="1"/>
  </cols>
  <sheetData>
    <row r="1" spans="1:7" ht="12.75">
      <c r="A1" s="168" t="s">
        <v>106</v>
      </c>
      <c r="B1" s="168"/>
      <c r="C1" s="168"/>
      <c r="D1" s="168"/>
      <c r="E1" s="168"/>
      <c r="F1" s="168"/>
      <c r="G1" s="168"/>
    </row>
    <row r="2" spans="1:7" ht="12.75" customHeight="1">
      <c r="A2" s="168" t="s">
        <v>123</v>
      </c>
      <c r="B2" s="168"/>
      <c r="C2" s="168"/>
      <c r="D2" s="168"/>
      <c r="E2" s="168"/>
      <c r="F2" s="168"/>
      <c r="G2" s="168"/>
    </row>
    <row r="3" spans="5:7" ht="11.25" customHeight="1" thickBot="1">
      <c r="E3" s="169" t="s">
        <v>0</v>
      </c>
      <c r="F3" s="169"/>
      <c r="G3" s="169"/>
    </row>
    <row r="4" spans="1:7" ht="12.75">
      <c r="A4" s="181" t="s">
        <v>1</v>
      </c>
      <c r="B4" s="181" t="s">
        <v>2</v>
      </c>
      <c r="C4" s="173" t="s">
        <v>85</v>
      </c>
      <c r="D4" s="173" t="s">
        <v>87</v>
      </c>
      <c r="E4" s="170" t="s">
        <v>3</v>
      </c>
      <c r="F4" s="173" t="s">
        <v>86</v>
      </c>
      <c r="G4" s="176" t="s">
        <v>88</v>
      </c>
    </row>
    <row r="5" spans="1:7" ht="12.75">
      <c r="A5" s="182"/>
      <c r="B5" s="182"/>
      <c r="C5" s="174"/>
      <c r="D5" s="174"/>
      <c r="E5" s="171"/>
      <c r="F5" s="174"/>
      <c r="G5" s="177"/>
    </row>
    <row r="6" spans="1:7" ht="21" customHeight="1" thickBot="1">
      <c r="A6" s="183"/>
      <c r="B6" s="183"/>
      <c r="C6" s="175"/>
      <c r="D6" s="175"/>
      <c r="E6" s="172"/>
      <c r="F6" s="175"/>
      <c r="G6" s="178"/>
    </row>
    <row r="7" spans="1:7" ht="16.5" customHeight="1" thickBot="1">
      <c r="A7" s="67" t="s">
        <v>4</v>
      </c>
      <c r="B7" s="68" t="s">
        <v>5</v>
      </c>
      <c r="C7" s="2">
        <f>SUM(C8:C24)</f>
        <v>94651</v>
      </c>
      <c r="D7" s="108">
        <f>SUM(D8:D24)</f>
        <v>7887.583333333332</v>
      </c>
      <c r="E7" s="2">
        <f>SUM(E8:E24)</f>
        <v>3079</v>
      </c>
      <c r="F7" s="90">
        <f>E7/D7*100</f>
        <v>39.03603765411882</v>
      </c>
      <c r="G7" s="90">
        <f>E7/C7*100</f>
        <v>3.2530031378432347</v>
      </c>
    </row>
    <row r="8" spans="1:7" ht="13.5" customHeight="1">
      <c r="A8" s="3" t="s">
        <v>6</v>
      </c>
      <c r="B8" s="4" t="s">
        <v>7</v>
      </c>
      <c r="C8" s="106">
        <v>71156</v>
      </c>
      <c r="D8" s="110">
        <f>C8/12*1</f>
        <v>5929.666666666667</v>
      </c>
      <c r="E8" s="4">
        <v>1749</v>
      </c>
      <c r="F8" s="91">
        <f>E8/D8*100</f>
        <v>29.495755804148633</v>
      </c>
      <c r="G8" s="91">
        <f>E8/C8*100</f>
        <v>2.4579796503457194</v>
      </c>
    </row>
    <row r="9" spans="1:7" s="185" customFormat="1" ht="27.75" customHeight="1">
      <c r="A9" s="232" t="s">
        <v>107</v>
      </c>
      <c r="B9" s="233" t="s">
        <v>109</v>
      </c>
      <c r="C9" s="234">
        <v>2794</v>
      </c>
      <c r="D9" s="235">
        <f>C9/12*1</f>
        <v>232.83333333333334</v>
      </c>
      <c r="E9" s="236">
        <v>201</v>
      </c>
      <c r="F9" s="158">
        <f>E9/D9*100</f>
        <v>86.32784538296349</v>
      </c>
      <c r="G9" s="158">
        <f>E9/C9*100</f>
        <v>7.1939871152469586</v>
      </c>
    </row>
    <row r="10" spans="1:7" s="185" customFormat="1" ht="27.75" customHeight="1">
      <c r="A10" s="232" t="s">
        <v>120</v>
      </c>
      <c r="B10" s="237" t="s">
        <v>121</v>
      </c>
      <c r="C10" s="234">
        <f>620+296</f>
        <v>916</v>
      </c>
      <c r="D10" s="235">
        <f>C10/12*1</f>
        <v>76.33333333333333</v>
      </c>
      <c r="E10" s="238">
        <v>38</v>
      </c>
      <c r="F10" s="158">
        <f>E10/D10*100</f>
        <v>49.78165938864629</v>
      </c>
      <c r="G10" s="158">
        <f>E10/C10*100</f>
        <v>4.148471615720524</v>
      </c>
    </row>
    <row r="11" spans="1:7" s="185" customFormat="1" ht="24.75" customHeight="1">
      <c r="A11" s="239" t="s">
        <v>8</v>
      </c>
      <c r="B11" s="240" t="s">
        <v>9</v>
      </c>
      <c r="C11" s="234">
        <v>2698</v>
      </c>
      <c r="D11" s="235">
        <f>C11/12*1</f>
        <v>224.83333333333334</v>
      </c>
      <c r="E11" s="238">
        <v>620</v>
      </c>
      <c r="F11" s="158">
        <f>E11/D11*100</f>
        <v>275.75982209043735</v>
      </c>
      <c r="G11" s="158">
        <f>E11/C11*100</f>
        <v>22.97998517420311</v>
      </c>
    </row>
    <row r="12" spans="1:7" s="185" customFormat="1" ht="12" customHeight="1">
      <c r="A12" s="241" t="s">
        <v>10</v>
      </c>
      <c r="B12" s="242" t="s">
        <v>11</v>
      </c>
      <c r="C12" s="234"/>
      <c r="D12" s="235"/>
      <c r="E12" s="238"/>
      <c r="F12" s="243"/>
      <c r="G12" s="243"/>
    </row>
    <row r="13" spans="1:7" s="185" customFormat="1" ht="25.5" customHeight="1">
      <c r="A13" s="241" t="s">
        <v>108</v>
      </c>
      <c r="B13" s="242" t="s">
        <v>110</v>
      </c>
      <c r="C13" s="234">
        <v>110</v>
      </c>
      <c r="D13" s="235">
        <f>C13/12*1</f>
        <v>9.166666666666666</v>
      </c>
      <c r="E13" s="238"/>
      <c r="F13" s="158">
        <f>E13/D13*100</f>
        <v>0</v>
      </c>
      <c r="G13" s="158">
        <f>E13/C13*100</f>
        <v>0</v>
      </c>
    </row>
    <row r="14" spans="1:7" s="185" customFormat="1" ht="12.75" customHeight="1">
      <c r="A14" s="241" t="s">
        <v>12</v>
      </c>
      <c r="B14" s="242" t="s">
        <v>13</v>
      </c>
      <c r="C14" s="234">
        <v>2770</v>
      </c>
      <c r="D14" s="235">
        <f>C14/12*1</f>
        <v>230.83333333333334</v>
      </c>
      <c r="E14" s="238">
        <v>48</v>
      </c>
      <c r="F14" s="158">
        <f>E14/D14*100</f>
        <v>20.7942238267148</v>
      </c>
      <c r="G14" s="158">
        <f>E14/C14*100</f>
        <v>1.7328519855595668</v>
      </c>
    </row>
    <row r="15" spans="1:7" s="185" customFormat="1" ht="12.75">
      <c r="A15" s="244" t="s">
        <v>14</v>
      </c>
      <c r="B15" s="238" t="s">
        <v>15</v>
      </c>
      <c r="C15" s="234">
        <f>4360+1100</f>
        <v>5460</v>
      </c>
      <c r="D15" s="235">
        <f>C15/12*1</f>
        <v>455</v>
      </c>
      <c r="E15" s="238">
        <v>25</v>
      </c>
      <c r="F15" s="158">
        <f>E15/D15*100</f>
        <v>5.4945054945054945</v>
      </c>
      <c r="G15" s="158">
        <f>E15/C15*100</f>
        <v>0.4578754578754579</v>
      </c>
    </row>
    <row r="16" spans="1:7" ht="12.75">
      <c r="A16" s="5" t="s">
        <v>16</v>
      </c>
      <c r="B16" s="88" t="s">
        <v>17</v>
      </c>
      <c r="C16" s="107">
        <v>15</v>
      </c>
      <c r="D16" s="111">
        <f>C16/12*1</f>
        <v>1.25</v>
      </c>
      <c r="E16" s="8"/>
      <c r="F16" s="92">
        <f>E16/D16*100</f>
        <v>0</v>
      </c>
      <c r="G16" s="92">
        <f>E16/C16*100</f>
        <v>0</v>
      </c>
    </row>
    <row r="17" spans="1:7" ht="25.5">
      <c r="A17" s="5" t="s">
        <v>18</v>
      </c>
      <c r="B17" s="89" t="s">
        <v>89</v>
      </c>
      <c r="C17" s="107"/>
      <c r="D17" s="111"/>
      <c r="E17" s="8"/>
      <c r="F17" s="92"/>
      <c r="G17" s="92"/>
    </row>
    <row r="18" spans="1:7" ht="24" customHeight="1">
      <c r="A18" s="9" t="s">
        <v>19</v>
      </c>
      <c r="B18" s="6" t="s">
        <v>90</v>
      </c>
      <c r="C18" s="107">
        <v>7869</v>
      </c>
      <c r="D18" s="111">
        <f>C18/12*1</f>
        <v>655.75</v>
      </c>
      <c r="E18" s="8">
        <v>189</v>
      </c>
      <c r="F18" s="158">
        <f>E18/D18*100</f>
        <v>28.821959588257723</v>
      </c>
      <c r="G18" s="92">
        <f>E18/C18*100</f>
        <v>2.4018299656881434</v>
      </c>
    </row>
    <row r="19" spans="1:7" ht="15" customHeight="1">
      <c r="A19" s="9" t="s">
        <v>20</v>
      </c>
      <c r="B19" s="10" t="s">
        <v>21</v>
      </c>
      <c r="C19" s="107">
        <v>98</v>
      </c>
      <c r="D19" s="111">
        <f>C19/12*1</f>
        <v>8.166666666666666</v>
      </c>
      <c r="E19" s="8">
        <v>21</v>
      </c>
      <c r="F19" s="92">
        <f>E19/D19*100</f>
        <v>257.14285714285717</v>
      </c>
      <c r="G19" s="92">
        <f>E19/C19*100</f>
        <v>21.428571428571427</v>
      </c>
    </row>
    <row r="20" spans="1:7" ht="25.5">
      <c r="A20" s="11" t="s">
        <v>22</v>
      </c>
      <c r="B20" s="12" t="s">
        <v>23</v>
      </c>
      <c r="C20" s="107">
        <v>307</v>
      </c>
      <c r="D20" s="111">
        <f>C20/12*1</f>
        <v>25.583333333333332</v>
      </c>
      <c r="E20" s="8"/>
      <c r="F20" s="92">
        <f>E20/D20*100</f>
        <v>0</v>
      </c>
      <c r="G20" s="92">
        <f>E20/C20*100</f>
        <v>0</v>
      </c>
    </row>
    <row r="21" spans="1:7" ht="25.5">
      <c r="A21" s="11" t="s">
        <v>24</v>
      </c>
      <c r="B21" s="13" t="s">
        <v>25</v>
      </c>
      <c r="C21" s="107">
        <v>442</v>
      </c>
      <c r="D21" s="111">
        <f>C21/12*1</f>
        <v>36.833333333333336</v>
      </c>
      <c r="E21" s="8">
        <v>172</v>
      </c>
      <c r="F21" s="92">
        <f>E21/D21*100</f>
        <v>466.96832579185514</v>
      </c>
      <c r="G21" s="92">
        <f>E21/C21*100</f>
        <v>38.91402714932127</v>
      </c>
    </row>
    <row r="22" spans="1:7" ht="12.75">
      <c r="A22" s="14" t="s">
        <v>26</v>
      </c>
      <c r="B22" s="13" t="s">
        <v>27</v>
      </c>
      <c r="C22" s="107"/>
      <c r="D22" s="111"/>
      <c r="E22" s="8"/>
      <c r="F22" s="92"/>
      <c r="G22" s="92"/>
    </row>
    <row r="23" spans="1:7" ht="15.75" customHeight="1">
      <c r="A23" s="11" t="s">
        <v>28</v>
      </c>
      <c r="B23" s="13" t="s">
        <v>29</v>
      </c>
      <c r="C23" s="107">
        <v>16</v>
      </c>
      <c r="D23" s="111">
        <f>C23/12*1</f>
        <v>1.3333333333333333</v>
      </c>
      <c r="E23" s="8">
        <v>16</v>
      </c>
      <c r="F23" s="92">
        <f>E23/D23*100</f>
        <v>1200</v>
      </c>
      <c r="G23" s="92">
        <f>E23/C23*100</f>
        <v>100</v>
      </c>
    </row>
    <row r="24" spans="1:7" ht="13.5" thickBot="1">
      <c r="A24" s="84" t="s">
        <v>30</v>
      </c>
      <c r="B24" s="34" t="s">
        <v>31</v>
      </c>
      <c r="C24" s="109"/>
      <c r="D24" s="112"/>
      <c r="E24" s="34"/>
      <c r="F24" s="33"/>
      <c r="G24" s="33"/>
    </row>
    <row r="25" spans="1:7" ht="15" customHeight="1" thickBot="1">
      <c r="A25" s="66" t="s">
        <v>32</v>
      </c>
      <c r="B25" s="85" t="s">
        <v>33</v>
      </c>
      <c r="C25" s="15">
        <f>C26+C36</f>
        <v>225997</v>
      </c>
      <c r="D25" s="15">
        <f>D26+D36</f>
        <v>19118</v>
      </c>
      <c r="E25" s="15">
        <f>E26+E36</f>
        <v>12438</v>
      </c>
      <c r="F25" s="113">
        <f>E25/D25*100</f>
        <v>65.05910660110891</v>
      </c>
      <c r="G25" s="113">
        <f>E25/C25*100</f>
        <v>5.5036128798169885</v>
      </c>
    </row>
    <row r="26" spans="1:7" ht="28.5" customHeight="1" thickBot="1">
      <c r="A26" s="73" t="s">
        <v>34</v>
      </c>
      <c r="B26" s="72" t="s">
        <v>35</v>
      </c>
      <c r="C26" s="15">
        <f>SUM(C27,C29,C32,C33,C34)</f>
        <v>225997</v>
      </c>
      <c r="D26" s="15">
        <f>SUM(D27,D29,D32,D33,D34)</f>
        <v>19118</v>
      </c>
      <c r="E26" s="15">
        <f>SUM(E27,E29,E32,E33,E34)</f>
        <v>19118</v>
      </c>
      <c r="F26" s="113">
        <f>E26/D26*100</f>
        <v>100</v>
      </c>
      <c r="G26" s="113">
        <f>E26/C26*100</f>
        <v>8.45940432837604</v>
      </c>
    </row>
    <row r="27" spans="1:7" ht="25.5">
      <c r="A27" s="152" t="s">
        <v>129</v>
      </c>
      <c r="B27" s="153" t="s">
        <v>128</v>
      </c>
      <c r="C27" s="17">
        <v>44523</v>
      </c>
      <c r="D27" s="17">
        <v>3710</v>
      </c>
      <c r="E27" s="18">
        <v>3710</v>
      </c>
      <c r="F27" s="92">
        <f aca="true" t="shared" si="0" ref="F27:F32">E27/D27*100</f>
        <v>100</v>
      </c>
      <c r="G27" s="92">
        <f>E27/C27*100</f>
        <v>8.332771825797902</v>
      </c>
    </row>
    <row r="28" spans="1:7" ht="12.75">
      <c r="A28" s="161">
        <v>20215001</v>
      </c>
      <c r="B28" s="154" t="s">
        <v>91</v>
      </c>
      <c r="C28" s="17">
        <v>44523</v>
      </c>
      <c r="D28" s="17">
        <v>3710</v>
      </c>
      <c r="E28" s="18">
        <v>3710</v>
      </c>
      <c r="F28" s="92">
        <f t="shared" si="0"/>
        <v>100</v>
      </c>
      <c r="G28" s="92">
        <f>E28/C28*100</f>
        <v>8.332771825797902</v>
      </c>
    </row>
    <row r="29" spans="1:7" ht="29.25" customHeight="1">
      <c r="A29" s="19" t="s">
        <v>124</v>
      </c>
      <c r="B29" s="13" t="s">
        <v>125</v>
      </c>
      <c r="C29" s="7">
        <v>48943</v>
      </c>
      <c r="D29" s="7">
        <v>2892</v>
      </c>
      <c r="E29" s="8">
        <v>2892</v>
      </c>
      <c r="F29" s="92">
        <f t="shared" si="0"/>
        <v>100</v>
      </c>
      <c r="G29" s="92">
        <f>E29/C29*100</f>
        <v>5.9089144515048115</v>
      </c>
    </row>
    <row r="30" spans="1:7" ht="51" hidden="1">
      <c r="A30" s="19" t="s">
        <v>92</v>
      </c>
      <c r="B30" s="155" t="s">
        <v>93</v>
      </c>
      <c r="C30" s="7"/>
      <c r="D30" s="7"/>
      <c r="E30" s="8"/>
      <c r="F30" s="92"/>
      <c r="G30" s="92"/>
    </row>
    <row r="31" spans="1:7" ht="12.75" customHeight="1" hidden="1">
      <c r="A31" s="69"/>
      <c r="B31" s="20"/>
      <c r="C31" s="7"/>
      <c r="D31" s="7"/>
      <c r="E31" s="8"/>
      <c r="F31" s="92" t="e">
        <f t="shared" si="0"/>
        <v>#DIV/0!</v>
      </c>
      <c r="G31" s="92" t="e">
        <f>E31/C31*100</f>
        <v>#DIV/0!</v>
      </c>
    </row>
    <row r="32" spans="1:7" ht="31.5" customHeight="1">
      <c r="A32" s="70" t="s">
        <v>127</v>
      </c>
      <c r="B32" s="13" t="s">
        <v>126</v>
      </c>
      <c r="C32" s="7">
        <v>132531</v>
      </c>
      <c r="D32" s="7">
        <v>12516</v>
      </c>
      <c r="E32" s="8">
        <v>12516</v>
      </c>
      <c r="F32" s="92">
        <f t="shared" si="0"/>
        <v>100</v>
      </c>
      <c r="G32" s="92">
        <f>E32/C32*100</f>
        <v>9.443828236412614</v>
      </c>
    </row>
    <row r="33" spans="1:7" ht="15" customHeight="1">
      <c r="A33" s="71" t="s">
        <v>130</v>
      </c>
      <c r="B33" s="156" t="s">
        <v>36</v>
      </c>
      <c r="C33" s="7"/>
      <c r="D33" s="7"/>
      <c r="E33" s="8"/>
      <c r="F33" s="92"/>
      <c r="G33" s="92"/>
    </row>
    <row r="34" spans="1:7" ht="24.75" customHeight="1">
      <c r="A34" s="19" t="s">
        <v>37</v>
      </c>
      <c r="B34" s="13" t="s">
        <v>94</v>
      </c>
      <c r="C34" s="7"/>
      <c r="D34" s="7"/>
      <c r="E34" s="8"/>
      <c r="F34" s="7"/>
      <c r="G34" s="7"/>
    </row>
    <row r="35" spans="1:7" ht="26.25" customHeight="1">
      <c r="A35" s="74" t="s">
        <v>37</v>
      </c>
      <c r="B35" s="75" t="s">
        <v>38</v>
      </c>
      <c r="C35" s="33"/>
      <c r="D35" s="33"/>
      <c r="E35" s="34"/>
      <c r="F35" s="33"/>
      <c r="G35" s="33"/>
    </row>
    <row r="36" spans="1:7" ht="54" customHeight="1" thickBot="1">
      <c r="A36" s="74" t="s">
        <v>131</v>
      </c>
      <c r="B36" s="75" t="s">
        <v>95</v>
      </c>
      <c r="C36" s="33"/>
      <c r="D36" s="34"/>
      <c r="E36" s="33">
        <v>-6680</v>
      </c>
      <c r="F36" s="34"/>
      <c r="G36" s="33"/>
    </row>
    <row r="37" spans="1:7" ht="27" customHeight="1" thickBot="1">
      <c r="A37" s="86" t="s">
        <v>39</v>
      </c>
      <c r="B37" s="87" t="s">
        <v>40</v>
      </c>
      <c r="C37" s="15"/>
      <c r="D37" s="15"/>
      <c r="E37" s="16"/>
      <c r="F37" s="15"/>
      <c r="G37" s="15"/>
    </row>
    <row r="38" spans="1:7" ht="18" customHeight="1" thickBot="1">
      <c r="A38" s="179" t="s">
        <v>41</v>
      </c>
      <c r="B38" s="180"/>
      <c r="C38" s="15">
        <f>C7+C25</f>
        <v>320648</v>
      </c>
      <c r="D38" s="15">
        <f>D7+D25</f>
        <v>27005.583333333332</v>
      </c>
      <c r="E38" s="15">
        <f>E7+E25</f>
        <v>15517</v>
      </c>
      <c r="F38" s="159">
        <f>E38/D38*100</f>
        <v>57.45848852243518</v>
      </c>
      <c r="G38" s="159">
        <f>E38/C38*100</f>
        <v>4.839262992440308</v>
      </c>
    </row>
    <row r="39" ht="10.5" customHeight="1">
      <c r="A39" s="21"/>
    </row>
    <row r="40" ht="12.75" hidden="1"/>
    <row r="41" spans="1:2" ht="14.25">
      <c r="A41" s="167" t="s">
        <v>116</v>
      </c>
      <c r="B41" s="167"/>
    </row>
    <row r="42" spans="1:2" ht="14.25">
      <c r="A42" s="101" t="s">
        <v>115</v>
      </c>
      <c r="B42" s="101"/>
    </row>
    <row r="44" ht="12.75">
      <c r="A44" t="s">
        <v>117</v>
      </c>
    </row>
    <row r="45" ht="12.75">
      <c r="A45" t="s">
        <v>118</v>
      </c>
    </row>
  </sheetData>
  <sheetProtection/>
  <mergeCells count="12">
    <mergeCell ref="B4:B6"/>
    <mergeCell ref="C4:C6"/>
    <mergeCell ref="D4:D6"/>
    <mergeCell ref="A41:B41"/>
    <mergeCell ref="A1:G1"/>
    <mergeCell ref="A2:G2"/>
    <mergeCell ref="E3:G3"/>
    <mergeCell ref="E4:E6"/>
    <mergeCell ref="F4:F6"/>
    <mergeCell ref="G4:G6"/>
    <mergeCell ref="A38:B38"/>
    <mergeCell ref="A4:A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28">
      <selection activeCell="E63" sqref="E63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168" t="s">
        <v>106</v>
      </c>
      <c r="B1" s="168"/>
      <c r="C1" s="168"/>
      <c r="D1" s="168"/>
      <c r="E1" s="168"/>
      <c r="F1" s="168"/>
      <c r="G1" s="168"/>
    </row>
    <row r="2" spans="1:7" ht="12.75">
      <c r="A2" s="168" t="s">
        <v>132</v>
      </c>
      <c r="B2" s="168"/>
      <c r="C2" s="168"/>
      <c r="D2" s="168"/>
      <c r="E2" s="168"/>
      <c r="F2" s="168"/>
      <c r="G2" s="168"/>
    </row>
    <row r="3" spans="5:7" ht="12.75" customHeight="1" thickBot="1">
      <c r="E3" s="184" t="s">
        <v>42</v>
      </c>
      <c r="F3" s="184"/>
      <c r="G3" s="184"/>
    </row>
    <row r="4" spans="1:7" s="23" customFormat="1" ht="38.25" customHeight="1" thickBot="1">
      <c r="A4" s="102" t="s">
        <v>43</v>
      </c>
      <c r="B4" s="1" t="s">
        <v>44</v>
      </c>
      <c r="C4" s="22" t="s">
        <v>84</v>
      </c>
      <c r="D4" s="103" t="s">
        <v>45</v>
      </c>
      <c r="E4" s="22" t="s">
        <v>46</v>
      </c>
      <c r="F4" s="22" t="s">
        <v>47</v>
      </c>
      <c r="G4" s="104" t="s">
        <v>119</v>
      </c>
    </row>
    <row r="5" spans="1:7" ht="12" customHeight="1" thickBot="1">
      <c r="A5" s="24">
        <v>100</v>
      </c>
      <c r="B5" s="46" t="s">
        <v>48</v>
      </c>
      <c r="C5" s="93">
        <f>SUM(C6:C13)</f>
        <v>39303</v>
      </c>
      <c r="D5" s="93">
        <f>SUM(D6:D13)</f>
        <v>0</v>
      </c>
      <c r="E5" s="93">
        <f>SUM(E6:E13)</f>
        <v>2373</v>
      </c>
      <c r="F5" s="94"/>
      <c r="G5" s="105">
        <f>E5/C5*100</f>
        <v>6.03770704526372</v>
      </c>
    </row>
    <row r="6" spans="1:7" s="27" customFormat="1" ht="12.75" customHeight="1">
      <c r="A6" s="47">
        <v>102</v>
      </c>
      <c r="B6" s="25" t="s">
        <v>82</v>
      </c>
      <c r="C6" s="114">
        <v>1370</v>
      </c>
      <c r="D6" s="115"/>
      <c r="E6" s="160">
        <v>300</v>
      </c>
      <c r="F6" s="115"/>
      <c r="G6" s="116">
        <f>E6/C6*100</f>
        <v>21.897810218978105</v>
      </c>
    </row>
    <row r="7" spans="1:7" ht="23.25" customHeight="1">
      <c r="A7" s="48">
        <v>103</v>
      </c>
      <c r="B7" s="28" t="s">
        <v>49</v>
      </c>
      <c r="C7" s="117">
        <v>582</v>
      </c>
      <c r="D7" s="118"/>
      <c r="E7" s="117">
        <v>42</v>
      </c>
      <c r="F7" s="118"/>
      <c r="G7" s="119">
        <f>E7/C7*100</f>
        <v>7.216494845360824</v>
      </c>
    </row>
    <row r="8" spans="1:7" ht="24" customHeight="1">
      <c r="A8" s="48">
        <v>104</v>
      </c>
      <c r="B8" s="28" t="s">
        <v>83</v>
      </c>
      <c r="C8" s="117">
        <v>12547</v>
      </c>
      <c r="D8" s="118"/>
      <c r="E8" s="117">
        <v>793</v>
      </c>
      <c r="F8" s="118"/>
      <c r="G8" s="119">
        <f aca="true" t="shared" si="0" ref="G8:G14">E8/C8*100</f>
        <v>6.3202359129672425</v>
      </c>
    </row>
    <row r="9" spans="1:7" ht="12.75">
      <c r="A9" s="162">
        <v>105</v>
      </c>
      <c r="B9" s="163" t="s">
        <v>122</v>
      </c>
      <c r="C9" s="164"/>
      <c r="D9" s="165"/>
      <c r="E9" s="164"/>
      <c r="F9" s="165"/>
      <c r="G9" s="166"/>
    </row>
    <row r="10" spans="1:7" s="185" customFormat="1" ht="24.75" customHeight="1">
      <c r="A10" s="162">
        <v>106</v>
      </c>
      <c r="B10" s="163" t="s">
        <v>111</v>
      </c>
      <c r="C10" s="164">
        <v>5119</v>
      </c>
      <c r="D10" s="165"/>
      <c r="E10" s="164">
        <v>286</v>
      </c>
      <c r="F10" s="165"/>
      <c r="G10" s="166">
        <f t="shared" si="0"/>
        <v>5.5870287165462</v>
      </c>
    </row>
    <row r="11" spans="1:7" s="185" customFormat="1" ht="14.25" customHeight="1">
      <c r="A11" s="162">
        <v>107</v>
      </c>
      <c r="B11" s="163" t="s">
        <v>112</v>
      </c>
      <c r="C11" s="164"/>
      <c r="D11" s="165"/>
      <c r="E11" s="164"/>
      <c r="F11" s="165"/>
      <c r="G11" s="166"/>
    </row>
    <row r="12" spans="1:7" s="185" customFormat="1" ht="12.75" customHeight="1">
      <c r="A12" s="162">
        <v>111</v>
      </c>
      <c r="B12" s="163" t="s">
        <v>113</v>
      </c>
      <c r="C12" s="164">
        <v>265</v>
      </c>
      <c r="D12" s="165"/>
      <c r="E12" s="164">
        <v>0</v>
      </c>
      <c r="F12" s="165"/>
      <c r="G12" s="166"/>
    </row>
    <row r="13" spans="1:7" s="185" customFormat="1" ht="12.75" customHeight="1" thickBot="1">
      <c r="A13" s="186">
        <v>113</v>
      </c>
      <c r="B13" s="187" t="s">
        <v>51</v>
      </c>
      <c r="C13" s="188">
        <v>19420</v>
      </c>
      <c r="D13" s="189"/>
      <c r="E13" s="188">
        <v>952</v>
      </c>
      <c r="F13" s="189"/>
      <c r="G13" s="190">
        <f t="shared" si="0"/>
        <v>4.90216271884655</v>
      </c>
    </row>
    <row r="14" spans="1:7" s="185" customFormat="1" ht="12.75" customHeight="1" thickBot="1">
      <c r="A14" s="191">
        <v>200</v>
      </c>
      <c r="B14" s="192" t="s">
        <v>114</v>
      </c>
      <c r="C14" s="193">
        <v>394</v>
      </c>
      <c r="D14" s="194"/>
      <c r="E14" s="193">
        <v>0</v>
      </c>
      <c r="F14" s="194"/>
      <c r="G14" s="195">
        <f t="shared" si="0"/>
        <v>0</v>
      </c>
    </row>
    <row r="15" spans="1:7" s="185" customFormat="1" ht="14.25" customHeight="1" thickBot="1">
      <c r="A15" s="196">
        <v>300</v>
      </c>
      <c r="B15" s="197" t="s">
        <v>52</v>
      </c>
      <c r="C15" s="157">
        <f>SUM(C16:C18)</f>
        <v>3867</v>
      </c>
      <c r="D15" s="157">
        <f>SUM(D16:D18)</f>
        <v>0</v>
      </c>
      <c r="E15" s="157">
        <f>SUM(E16:E18)</f>
        <v>155</v>
      </c>
      <c r="F15" s="198"/>
      <c r="G15" s="195">
        <f>E15/C15*100</f>
        <v>4.008275148694078</v>
      </c>
    </row>
    <row r="16" spans="1:7" s="185" customFormat="1" ht="26.25" customHeight="1">
      <c r="A16" s="199">
        <v>309</v>
      </c>
      <c r="B16" s="200" t="s">
        <v>96</v>
      </c>
      <c r="C16" s="201">
        <v>3705</v>
      </c>
      <c r="D16" s="202"/>
      <c r="E16" s="201">
        <v>154</v>
      </c>
      <c r="F16" s="202"/>
      <c r="G16" s="166">
        <f aca="true" t="shared" si="1" ref="G16:G31">E16/C16*100</f>
        <v>4.156545209176788</v>
      </c>
    </row>
    <row r="17" spans="1:7" s="185" customFormat="1" ht="13.5" customHeight="1">
      <c r="A17" s="203">
        <v>310</v>
      </c>
      <c r="B17" s="200" t="s">
        <v>53</v>
      </c>
      <c r="C17" s="204">
        <v>50</v>
      </c>
      <c r="D17" s="205"/>
      <c r="E17" s="204">
        <v>0</v>
      </c>
      <c r="F17" s="205"/>
      <c r="G17" s="166">
        <f t="shared" si="1"/>
        <v>0</v>
      </c>
    </row>
    <row r="18" spans="1:7" s="185" customFormat="1" ht="24" customHeight="1" thickBot="1">
      <c r="A18" s="206">
        <v>314</v>
      </c>
      <c r="B18" s="207" t="s">
        <v>97</v>
      </c>
      <c r="C18" s="208">
        <v>112</v>
      </c>
      <c r="D18" s="209"/>
      <c r="E18" s="208">
        <v>1</v>
      </c>
      <c r="F18" s="209"/>
      <c r="G18" s="166">
        <f t="shared" si="1"/>
        <v>0.8928571428571428</v>
      </c>
    </row>
    <row r="19" spans="1:7" s="185" customFormat="1" ht="12.75" customHeight="1" thickBot="1">
      <c r="A19" s="196">
        <v>400</v>
      </c>
      <c r="B19" s="210" t="s">
        <v>54</v>
      </c>
      <c r="C19" s="157">
        <f>SUM(C20:C26)</f>
        <v>5858</v>
      </c>
      <c r="D19" s="157">
        <f>SUM(D20:D26)</f>
        <v>0</v>
      </c>
      <c r="E19" s="157">
        <f>SUM(E20:E26)</f>
        <v>282</v>
      </c>
      <c r="F19" s="198"/>
      <c r="G19" s="195">
        <f>E19/C19*100</f>
        <v>4.813929668828952</v>
      </c>
    </row>
    <row r="20" spans="1:7" s="185" customFormat="1" ht="12" customHeight="1">
      <c r="A20" s="211">
        <v>405</v>
      </c>
      <c r="B20" s="212" t="s">
        <v>55</v>
      </c>
      <c r="C20" s="213">
        <v>213</v>
      </c>
      <c r="D20" s="214"/>
      <c r="E20" s="213">
        <v>17</v>
      </c>
      <c r="F20" s="214"/>
      <c r="G20" s="166">
        <v>0</v>
      </c>
    </row>
    <row r="21" spans="1:7" ht="12" customHeight="1">
      <c r="A21" s="29">
        <v>406</v>
      </c>
      <c r="B21" s="30" t="s">
        <v>56</v>
      </c>
      <c r="C21" s="120"/>
      <c r="D21" s="121"/>
      <c r="E21" s="120"/>
      <c r="F21" s="121"/>
      <c r="G21" s="119"/>
    </row>
    <row r="22" spans="1:7" ht="12" customHeight="1">
      <c r="A22" s="29">
        <v>407</v>
      </c>
      <c r="B22" s="26" t="s">
        <v>57</v>
      </c>
      <c r="C22" s="120"/>
      <c r="D22" s="121"/>
      <c r="E22" s="120"/>
      <c r="F22" s="121"/>
      <c r="G22" s="119"/>
    </row>
    <row r="23" spans="1:7" ht="12" customHeight="1">
      <c r="A23" s="31">
        <v>408</v>
      </c>
      <c r="B23" s="76" t="s">
        <v>58</v>
      </c>
      <c r="C23" s="122"/>
      <c r="D23" s="123"/>
      <c r="E23" s="122"/>
      <c r="F23" s="123"/>
      <c r="G23" s="119"/>
    </row>
    <row r="24" spans="1:7" ht="12" customHeight="1">
      <c r="A24" s="78">
        <v>409</v>
      </c>
      <c r="B24" s="77" t="s">
        <v>98</v>
      </c>
      <c r="C24" s="117">
        <v>4776</v>
      </c>
      <c r="D24" s="126"/>
      <c r="E24" s="127">
        <v>265</v>
      </c>
      <c r="F24" s="128"/>
      <c r="G24" s="119">
        <f t="shared" si="1"/>
        <v>5.548576214405361</v>
      </c>
    </row>
    <row r="25" spans="1:7" ht="12" customHeight="1">
      <c r="A25" s="78">
        <v>410</v>
      </c>
      <c r="B25" s="77" t="s">
        <v>99</v>
      </c>
      <c r="C25" s="117">
        <v>50</v>
      </c>
      <c r="D25" s="126"/>
      <c r="E25" s="127"/>
      <c r="F25" s="128"/>
      <c r="G25" s="119">
        <f t="shared" si="1"/>
        <v>0</v>
      </c>
    </row>
    <row r="26" spans="1:7" ht="12" customHeight="1" thickBot="1">
      <c r="A26" s="31">
        <v>412</v>
      </c>
      <c r="B26" s="45" t="s">
        <v>59</v>
      </c>
      <c r="C26" s="122">
        <v>819</v>
      </c>
      <c r="D26" s="123"/>
      <c r="E26" s="122"/>
      <c r="F26" s="123"/>
      <c r="G26" s="119">
        <f t="shared" si="1"/>
        <v>0</v>
      </c>
    </row>
    <row r="27" spans="1:7" s="51" customFormat="1" ht="15.75" customHeight="1" thickBot="1">
      <c r="A27" s="35">
        <v>500</v>
      </c>
      <c r="B27" s="50" t="s">
        <v>60</v>
      </c>
      <c r="C27" s="96">
        <f>SUM(C28:C31)</f>
        <v>16351</v>
      </c>
      <c r="D27" s="96">
        <f>SUM(D28:D31)</f>
        <v>0</v>
      </c>
      <c r="E27" s="96">
        <f>SUM(E28:E31)</f>
        <v>460</v>
      </c>
      <c r="F27" s="97"/>
      <c r="G27" s="105">
        <f>E27/C27*100</f>
        <v>2.8132835912176626</v>
      </c>
    </row>
    <row r="28" spans="1:7" ht="12" customHeight="1">
      <c r="A28" s="62">
        <v>501</v>
      </c>
      <c r="B28" s="52" t="s">
        <v>61</v>
      </c>
      <c r="C28" s="117">
        <v>2393</v>
      </c>
      <c r="D28" s="118"/>
      <c r="E28" s="117">
        <v>56</v>
      </c>
      <c r="F28" s="118"/>
      <c r="G28" s="119">
        <f t="shared" si="1"/>
        <v>2.340158796489762</v>
      </c>
    </row>
    <row r="29" spans="1:7" ht="12" customHeight="1">
      <c r="A29" s="62">
        <v>502</v>
      </c>
      <c r="B29" s="52" t="s">
        <v>62</v>
      </c>
      <c r="C29" s="117">
        <v>2726</v>
      </c>
      <c r="D29" s="118"/>
      <c r="E29" s="117">
        <v>14</v>
      </c>
      <c r="F29" s="118"/>
      <c r="G29" s="119">
        <f t="shared" si="1"/>
        <v>0.5135730007336757</v>
      </c>
    </row>
    <row r="30" spans="1:7" ht="12" customHeight="1">
      <c r="A30" s="63">
        <v>503</v>
      </c>
      <c r="B30" s="53" t="s">
        <v>63</v>
      </c>
      <c r="C30" s="129">
        <v>6245</v>
      </c>
      <c r="D30" s="130"/>
      <c r="E30" s="129">
        <v>93</v>
      </c>
      <c r="F30" s="130"/>
      <c r="G30" s="119">
        <f t="shared" si="1"/>
        <v>1.489191353082466</v>
      </c>
    </row>
    <row r="31" spans="1:7" ht="12" customHeight="1" thickBot="1">
      <c r="A31" s="63">
        <v>505</v>
      </c>
      <c r="B31" s="53" t="s">
        <v>64</v>
      </c>
      <c r="C31" s="129">
        <v>4987</v>
      </c>
      <c r="D31" s="130"/>
      <c r="E31" s="129">
        <v>297</v>
      </c>
      <c r="F31" s="130"/>
      <c r="G31" s="119">
        <f t="shared" si="1"/>
        <v>5.955484259073591</v>
      </c>
    </row>
    <row r="32" spans="1:7" s="51" customFormat="1" ht="12" customHeight="1" thickBot="1">
      <c r="A32" s="35">
        <v>600</v>
      </c>
      <c r="B32" s="50" t="s">
        <v>65</v>
      </c>
      <c r="C32" s="96">
        <v>215</v>
      </c>
      <c r="D32" s="97"/>
      <c r="E32" s="96"/>
      <c r="F32" s="97"/>
      <c r="G32" s="105">
        <f>E32/C32*100</f>
        <v>0</v>
      </c>
    </row>
    <row r="33" spans="1:7" s="51" customFormat="1" ht="12" customHeight="1" thickBot="1">
      <c r="A33" s="24">
        <v>700</v>
      </c>
      <c r="B33" s="46" t="s">
        <v>66</v>
      </c>
      <c r="C33" s="98">
        <f>SUM(C34:C38)</f>
        <v>198952</v>
      </c>
      <c r="D33" s="98">
        <f>SUM(D34:D38)</f>
        <v>0</v>
      </c>
      <c r="E33" s="98">
        <f>SUM(E34:E38)+1</f>
        <v>7151</v>
      </c>
      <c r="F33" s="99"/>
      <c r="G33" s="105">
        <f>E33/C33*100</f>
        <v>3.5943343117937996</v>
      </c>
    </row>
    <row r="34" spans="1:7" s="51" customFormat="1" ht="12" customHeight="1">
      <c r="A34" s="64">
        <v>701</v>
      </c>
      <c r="B34" s="54" t="s">
        <v>67</v>
      </c>
      <c r="C34" s="55">
        <v>78843</v>
      </c>
      <c r="D34" s="54"/>
      <c r="E34" s="55">
        <v>3109</v>
      </c>
      <c r="F34" s="54"/>
      <c r="G34" s="119">
        <f aca="true" t="shared" si="2" ref="G34:G45">E34/C34*100</f>
        <v>3.9432796824068084</v>
      </c>
    </row>
    <row r="35" spans="1:7" s="51" customFormat="1" ht="12" customHeight="1">
      <c r="A35" s="65">
        <v>702</v>
      </c>
      <c r="B35" s="52" t="s">
        <v>68</v>
      </c>
      <c r="C35" s="56">
        <v>78132</v>
      </c>
      <c r="D35" s="52"/>
      <c r="E35" s="56">
        <v>2110</v>
      </c>
      <c r="F35" s="52"/>
      <c r="G35" s="119">
        <f t="shared" si="2"/>
        <v>2.700558030000512</v>
      </c>
    </row>
    <row r="36" spans="1:7" s="218" customFormat="1" ht="12" customHeight="1">
      <c r="A36" s="215">
        <v>703</v>
      </c>
      <c r="B36" s="216" t="s">
        <v>133</v>
      </c>
      <c r="C36" s="217">
        <v>30561</v>
      </c>
      <c r="D36" s="216"/>
      <c r="E36" s="217">
        <v>1714</v>
      </c>
      <c r="F36" s="216"/>
      <c r="G36" s="166">
        <f t="shared" si="2"/>
        <v>5.608455220706129</v>
      </c>
    </row>
    <row r="37" spans="1:7" s="218" customFormat="1" ht="12" customHeight="1">
      <c r="A37" s="215">
        <v>707</v>
      </c>
      <c r="B37" s="219" t="s">
        <v>69</v>
      </c>
      <c r="C37" s="217">
        <v>5406</v>
      </c>
      <c r="D37" s="216"/>
      <c r="E37" s="217">
        <v>0</v>
      </c>
      <c r="F37" s="216"/>
      <c r="G37" s="166">
        <f t="shared" si="2"/>
        <v>0</v>
      </c>
    </row>
    <row r="38" spans="1:7" s="218" customFormat="1" ht="12" customHeight="1" thickBot="1">
      <c r="A38" s="220">
        <v>709</v>
      </c>
      <c r="B38" s="221" t="s">
        <v>70</v>
      </c>
      <c r="C38" s="222">
        <v>6010</v>
      </c>
      <c r="D38" s="223"/>
      <c r="E38" s="222">
        <v>217</v>
      </c>
      <c r="F38" s="223"/>
      <c r="G38" s="166">
        <f t="shared" si="2"/>
        <v>3.610648918469218</v>
      </c>
    </row>
    <row r="39" spans="1:7" s="218" customFormat="1" ht="12" customHeight="1" thickBot="1">
      <c r="A39" s="196">
        <v>800</v>
      </c>
      <c r="B39" s="210" t="s">
        <v>71</v>
      </c>
      <c r="C39" s="224">
        <f>SUM(C40:C41)</f>
        <v>24491</v>
      </c>
      <c r="D39" s="224">
        <f>SUM(D40:D41)</f>
        <v>0</v>
      </c>
      <c r="E39" s="224">
        <f>SUM(E40:E41)</f>
        <v>733</v>
      </c>
      <c r="F39" s="225"/>
      <c r="G39" s="195">
        <f>E39/C39*100</f>
        <v>2.992936180637785</v>
      </c>
    </row>
    <row r="40" spans="1:7" s="218" customFormat="1" ht="12" customHeight="1">
      <c r="A40" s="226">
        <v>801</v>
      </c>
      <c r="B40" s="227" t="s">
        <v>72</v>
      </c>
      <c r="C40" s="228">
        <v>22218</v>
      </c>
      <c r="D40" s="227"/>
      <c r="E40" s="228">
        <v>590</v>
      </c>
      <c r="F40" s="227"/>
      <c r="G40" s="166">
        <f t="shared" si="2"/>
        <v>2.6555045458637143</v>
      </c>
    </row>
    <row r="41" spans="1:7" s="218" customFormat="1" ht="12" customHeight="1" thickBot="1">
      <c r="A41" s="220">
        <v>804</v>
      </c>
      <c r="B41" s="223" t="s">
        <v>73</v>
      </c>
      <c r="C41" s="222">
        <v>2273</v>
      </c>
      <c r="D41" s="223"/>
      <c r="E41" s="222">
        <v>143</v>
      </c>
      <c r="F41" s="223"/>
      <c r="G41" s="166">
        <f t="shared" si="2"/>
        <v>6.291245050593928</v>
      </c>
    </row>
    <row r="42" spans="1:7" s="218" customFormat="1" ht="12" customHeight="1" thickBot="1">
      <c r="A42" s="229">
        <v>1000</v>
      </c>
      <c r="B42" s="210" t="s">
        <v>75</v>
      </c>
      <c r="C42" s="224">
        <f>SUM(C43:C45)</f>
        <v>33551</v>
      </c>
      <c r="D42" s="224">
        <f>SUM(D43:D45)</f>
        <v>0</v>
      </c>
      <c r="E42" s="224">
        <f>SUM(E43:E45)</f>
        <v>3653</v>
      </c>
      <c r="F42" s="225"/>
      <c r="G42" s="195">
        <f>E42/C42*100</f>
        <v>10.88790199994039</v>
      </c>
    </row>
    <row r="43" spans="1:7" s="218" customFormat="1" ht="12" customHeight="1">
      <c r="A43" s="230">
        <v>1002</v>
      </c>
      <c r="B43" s="231" t="s">
        <v>100</v>
      </c>
      <c r="C43" s="217"/>
      <c r="D43" s="227"/>
      <c r="E43" s="217"/>
      <c r="F43" s="227"/>
      <c r="G43" s="166"/>
    </row>
    <row r="44" spans="1:7" s="59" customFormat="1" ht="12" customHeight="1">
      <c r="A44" s="38">
        <v>1003</v>
      </c>
      <c r="B44" s="36" t="s">
        <v>76</v>
      </c>
      <c r="C44" s="58">
        <v>32238</v>
      </c>
      <c r="D44" s="36"/>
      <c r="E44" s="58">
        <v>3583</v>
      </c>
      <c r="F44" s="36"/>
      <c r="G44" s="119">
        <f t="shared" si="2"/>
        <v>11.114213040511197</v>
      </c>
    </row>
    <row r="45" spans="1:7" s="51" customFormat="1" ht="12" customHeight="1" thickBot="1">
      <c r="A45" s="40">
        <v>1006</v>
      </c>
      <c r="B45" s="41" t="s">
        <v>77</v>
      </c>
      <c r="C45" s="60">
        <v>1313</v>
      </c>
      <c r="D45" s="61"/>
      <c r="E45" s="60">
        <v>70</v>
      </c>
      <c r="F45" s="61"/>
      <c r="G45" s="119">
        <f t="shared" si="2"/>
        <v>5.331302361005331</v>
      </c>
    </row>
    <row r="46" spans="1:7" ht="13.5" customHeight="1" hidden="1">
      <c r="A46" s="42">
        <v>1101</v>
      </c>
      <c r="B46" s="43" t="s">
        <v>78</v>
      </c>
      <c r="C46" s="124"/>
      <c r="D46" s="125"/>
      <c r="E46" s="124"/>
      <c r="F46" s="125"/>
      <c r="G46" s="131"/>
    </row>
    <row r="47" spans="1:7" ht="13.5" customHeight="1" hidden="1">
      <c r="A47" s="39">
        <v>1102</v>
      </c>
      <c r="B47" s="36" t="s">
        <v>79</v>
      </c>
      <c r="C47" s="117"/>
      <c r="D47" s="118"/>
      <c r="E47" s="117"/>
      <c r="F47" s="118"/>
      <c r="G47" s="119"/>
    </row>
    <row r="48" spans="1:7" ht="14.25" customHeight="1" hidden="1">
      <c r="A48" s="39">
        <v>1103</v>
      </c>
      <c r="B48" s="36" t="s">
        <v>80</v>
      </c>
      <c r="C48" s="117"/>
      <c r="D48" s="118"/>
      <c r="E48" s="117"/>
      <c r="F48" s="118"/>
      <c r="G48" s="119"/>
    </row>
    <row r="49" spans="1:7" ht="13.5" customHeight="1" hidden="1" thickBot="1">
      <c r="A49" s="44">
        <v>1104</v>
      </c>
      <c r="B49" s="45" t="s">
        <v>81</v>
      </c>
      <c r="C49" s="122"/>
      <c r="D49" s="123"/>
      <c r="E49" s="122"/>
      <c r="F49" s="123"/>
      <c r="G49" s="132"/>
    </row>
    <row r="50" spans="1:7" ht="13.5" customHeight="1" thickBot="1">
      <c r="A50" s="37">
        <v>1100</v>
      </c>
      <c r="B50" s="49" t="s">
        <v>74</v>
      </c>
      <c r="C50" s="95">
        <f>SUM(C51:C53)</f>
        <v>3184</v>
      </c>
      <c r="D50" s="95">
        <f>SUM(D51:D53)</f>
        <v>0</v>
      </c>
      <c r="E50" s="95">
        <f>SUM(E51:E53)</f>
        <v>147</v>
      </c>
      <c r="F50" s="100"/>
      <c r="G50" s="105">
        <f>E50/C50*100</f>
        <v>4.616834170854271</v>
      </c>
    </row>
    <row r="51" spans="1:7" ht="13.5" customHeight="1">
      <c r="A51" s="38">
        <v>1101</v>
      </c>
      <c r="B51" s="57" t="s">
        <v>101</v>
      </c>
      <c r="C51" s="120">
        <v>3184</v>
      </c>
      <c r="D51" s="133"/>
      <c r="E51" s="134">
        <v>147</v>
      </c>
      <c r="F51" s="135"/>
      <c r="G51" s="119">
        <f>E51/C51*100</f>
        <v>4.616834170854271</v>
      </c>
    </row>
    <row r="52" spans="1:7" ht="13.5" customHeight="1">
      <c r="A52" s="39">
        <v>1102</v>
      </c>
      <c r="B52" s="36" t="s">
        <v>102</v>
      </c>
      <c r="C52" s="117"/>
      <c r="D52" s="126"/>
      <c r="E52" s="127"/>
      <c r="F52" s="128"/>
      <c r="G52" s="119"/>
    </row>
    <row r="53" spans="1:7" ht="13.5" customHeight="1" thickBot="1">
      <c r="A53" s="81">
        <v>1103</v>
      </c>
      <c r="B53" s="32" t="s">
        <v>103</v>
      </c>
      <c r="C53" s="129"/>
      <c r="D53" s="136"/>
      <c r="E53" s="137"/>
      <c r="F53" s="138"/>
      <c r="G53" s="119"/>
    </row>
    <row r="54" spans="1:7" ht="13.5" customHeight="1" thickBot="1">
      <c r="A54" s="37">
        <v>1200</v>
      </c>
      <c r="B54" s="49" t="s">
        <v>104</v>
      </c>
      <c r="C54" s="139"/>
      <c r="D54" s="140"/>
      <c r="E54" s="141"/>
      <c r="F54" s="142"/>
      <c r="G54" s="143"/>
    </row>
    <row r="55" spans="1:7" ht="13.5" customHeight="1" thickBot="1">
      <c r="A55" s="82">
        <v>1300</v>
      </c>
      <c r="B55" s="83" t="s">
        <v>50</v>
      </c>
      <c r="C55" s="122">
        <v>2</v>
      </c>
      <c r="D55" s="144"/>
      <c r="E55" s="145"/>
      <c r="F55" s="146"/>
      <c r="G55" s="147">
        <f>E55/C55*100</f>
        <v>0</v>
      </c>
    </row>
    <row r="56" spans="1:7" ht="16.5" customHeight="1" thickBot="1">
      <c r="A56" s="79"/>
      <c r="B56" s="80" t="s">
        <v>105</v>
      </c>
      <c r="C56" s="151">
        <f>C5+C14+C15+C19+C27+C32+C33+C39+C42+C50+C55</f>
        <v>326168</v>
      </c>
      <c r="D56" s="148">
        <f>D5+D14+D15+D19+D27+D32+D33+D39+D42+D50+D55</f>
        <v>0</v>
      </c>
      <c r="E56" s="148">
        <f>E5+E14+E15+E19+E27+E32+E33+E39+E42+E50+E55+1</f>
        <v>14955</v>
      </c>
      <c r="F56" s="149"/>
      <c r="G56" s="150">
        <f>E56/C56*100</f>
        <v>4.58506045964043</v>
      </c>
    </row>
    <row r="57" ht="9.75" customHeight="1"/>
    <row r="58" spans="1:2" ht="14.25">
      <c r="A58" s="167" t="s">
        <v>116</v>
      </c>
      <c r="B58" s="167"/>
    </row>
    <row r="59" spans="1:2" ht="14.25">
      <c r="A59" s="101" t="s">
        <v>115</v>
      </c>
      <c r="B59" s="101"/>
    </row>
    <row r="61" ht="12.75">
      <c r="A61" t="s">
        <v>117</v>
      </c>
    </row>
    <row r="62" ht="12.75">
      <c r="A62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2017-02-03T06:21:01Z</dcterms:modified>
  <cp:category/>
  <cp:version/>
  <cp:contentType/>
  <cp:contentStatus/>
</cp:coreProperties>
</file>