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<sst xmlns="http://schemas.openxmlformats.org/spreadsheetml/2006/main" count="140" uniqueCount="135">
  <si>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</si>
  <si>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</si>
  <si>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</si>
  <si>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</si>
  <si>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</si>
  <si>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</si>
  <si>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</si>
  <si>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</si>
  <si>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</si>
  <si>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</si>
  <si>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</si>
  <si>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</si>
  <si>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</si>
  <si>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</si>
  <si>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</si>
  <si>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</si>
  <si>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</si>
  <si>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</si>
  <si>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</si>
  <si>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</si>
  <si>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</si>
  <si>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</si>
  <si>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</si>
  <si>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</si>
  <si>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</si>
  <si>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</si>
  <si>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</si>
  <si>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</si>
  <si>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</si>
  <si>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</si>
  <si>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</si>
  <si>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</si>
  <si>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</si>
  <si>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</si>
  <si>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</si>
  <si>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</si>
  <si>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</si>
  <si>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</si>
  <si>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</si>
  <si>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</si>
  <si>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</si>
  <si>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</si>
  <si>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</si>
  <si>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</si>
  <si>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</si>
  <si>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</si>
  <si>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</si>
  <si>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</si>
  <si>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</si>
  <si>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</si>
  <si>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</si>
  <si>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</si>
  <si>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</si>
  <si>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</si>
  <si>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</si>
  <si>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</si>
  <si>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</si>
  <si>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</si>
  <si>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</si>
  <si>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</si>
  <si>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</si>
  <si>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</si>
  <si>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</si>
  <si>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</si>
  <si>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</si>
  <si>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</si>
  <si>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</si>
  <si>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</si>
  <si>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</si>
  <si>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</si>
  <si>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</si>
  <si>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</si>
  <si>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</si>
  <si>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</si>
  <si>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</si>
  <si>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</si>
  <si>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</si>
  <si>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</si>
  <si>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</si>
  <si>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</si>
  <si>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</si>
  <si>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</si>
  <si>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</si>
  <si>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</si>
  <si>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</si>
  <si>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</si>
  <si>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</si>
  <si>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</si>
  <si>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</si>
  <si>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</si>
  <si>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</si>
  <si>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</si>
  <si>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</si>
  <si>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</si>
  <si>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</si>
  <si>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</si>
  <si>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</si>
  <si>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</si>
  <si>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</si>
  <si>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</si>
  <si>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</si>
  <si>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</si>
  <si>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</si>
  <si>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</si>
  <si>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</si>
  <si>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</si>
  <si>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</si>
  <si>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</si>
  <si>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</si>
  <si>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</si>
  <si>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</si>
  <si>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</si>
  <si>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</si>
  <si>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</si>
  <si>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</si>
  <si>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</si>
  <si>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</si>
  <si>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</si>
  <si>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</si>
  <si>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</si>
  <si>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</si>
  <si>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</si>
  <si>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</si>
  <si>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</si>
  <si>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</si>
  <si>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</si>
  <si>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</si>
  <si>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</si>
  <si>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</si>
  <si>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</si>
  <si>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</si>
  <si>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</si>
  <si>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</si>
  <si>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по доходам по состоянию на 01 января 2020 года.</t>
  </si>
  <si>
    <t>по расходам  по состоянию на 01 января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</si>
</sst>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5" xfId="0" applyFont="1" applyBorder="1" applyAlignment="1">
      <alignment vertical="center"/>
    </xf>
    <xf numFmtId="180" fontId="0" fillId="0" borderId="14" xfId="0" applyNumberFormat="1" applyFont="1" applyBorder="1" applyAlignment="1">
      <alignment horizontal="center" wrapText="1"/>
    </xf>
    <xf numFmtId="180" fontId="0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1" fontId="0" fillId="0" borderId="27" xfId="0" applyNumberFormat="1" applyBorder="1" applyAlignment="1">
      <alignment horizontal="center" vertical="center" wrapText="1"/>
    </xf>
    <xf numFmtId="0" fontId="0" fillId="0" borderId="29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30" xfId="0" applyNumberFormat="1" applyFont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vertical="center"/>
    </xf>
    <xf numFmtId="180" fontId="0" fillId="33" borderId="19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4" xfId="0" applyBorder="1" applyAlignment="1">
      <alignment/>
    </xf>
    <xf numFmtId="0" fontId="1" fillId="33" borderId="18" xfId="0" applyFont="1" applyFill="1" applyBorder="1" applyAlignment="1">
      <alignment wrapText="1"/>
    </xf>
    <xf numFmtId="0" fontId="12" fillId="33" borderId="16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2" fontId="0" fillId="33" borderId="14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0" fontId="12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2" fontId="12" fillId="33" borderId="16" xfId="0" applyNumberFormat="1" applyFont="1" applyFill="1" applyBorder="1" applyAlignment="1">
      <alignment/>
    </xf>
    <xf numFmtId="180" fontId="0" fillId="33" borderId="27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2" xfId="0" applyNumberFormat="1" applyFill="1" applyBorder="1" applyAlignment="1">
      <alignment/>
    </xf>
    <xf numFmtId="2" fontId="0" fillId="33" borderId="24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28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180" fontId="0" fillId="33" borderId="20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 vertical="center" wrapText="1"/>
    </xf>
    <xf numFmtId="180" fontId="12" fillId="33" borderId="16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 vertical="center" wrapText="1"/>
    </xf>
    <xf numFmtId="180" fontId="0" fillId="33" borderId="14" xfId="0" applyNumberFormat="1" applyFill="1" applyBorder="1" applyAlignment="1">
      <alignment horizontal="center"/>
    </xf>
    <xf numFmtId="0" fontId="4" fillId="33" borderId="17" xfId="0" applyFont="1" applyFill="1" applyBorder="1" applyAlignment="1">
      <alignment wrapText="1"/>
    </xf>
    <xf numFmtId="180" fontId="0" fillId="33" borderId="11" xfId="0" applyNumberFormat="1" applyFill="1" applyBorder="1" applyAlignment="1">
      <alignment horizontal="center"/>
    </xf>
    <xf numFmtId="180" fontId="0" fillId="33" borderId="24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13" xfId="0" applyFont="1" applyFill="1" applyBorder="1" applyAlignment="1">
      <alignment/>
    </xf>
    <xf numFmtId="180" fontId="1" fillId="33" borderId="22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wrapText="1"/>
    </xf>
    <xf numFmtId="180" fontId="1" fillId="33" borderId="14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180" fontId="1" fillId="33" borderId="2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180" fontId="0" fillId="33" borderId="11" xfId="0" applyNumberFormat="1" applyFont="1" applyFill="1" applyBorder="1" applyAlignment="1">
      <alignment horizontal="center"/>
    </xf>
    <xf numFmtId="180" fontId="0" fillId="33" borderId="19" xfId="0" applyNumberFormat="1" applyFont="1" applyFill="1" applyBorder="1" applyAlignment="1">
      <alignment horizontal="center"/>
    </xf>
    <xf numFmtId="180" fontId="3" fillId="33" borderId="16" xfId="0" applyNumberFormat="1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vertical="center"/>
    </xf>
    <xf numFmtId="180" fontId="0" fillId="33" borderId="14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1.7109375" style="0" customWidth="1"/>
    <col min="2" max="2" width="44.28125" style="0" customWidth="1"/>
    <col min="3" max="3" width="8.421875" style="0" customWidth="1"/>
    <col min="4" max="4" width="7.8515625" style="0" customWidth="1"/>
    <col min="5" max="5" width="7.7109375" style="0" customWidth="1"/>
    <col min="6" max="6" width="8.140625" style="0" customWidth="1"/>
    <col min="7" max="7" width="8.28125" style="0" customWidth="1"/>
  </cols>
  <sheetData>
    <row r="1" spans="1:7" ht="12.75">
      <c r="A1" s="197" t="s">
        <v>105</v>
      </c>
      <c r="B1" s="197"/>
      <c r="C1" s="197"/>
      <c r="D1" s="197"/>
      <c r="E1" s="197"/>
      <c r="F1" s="197"/>
      <c r="G1" s="197"/>
    </row>
    <row r="2" spans="1:7" ht="12.75" customHeight="1">
      <c r="A2" s="197" t="s">
        <v>133</v>
      </c>
      <c r="B2" s="197"/>
      <c r="C2" s="197"/>
      <c r="D2" s="197"/>
      <c r="E2" s="197"/>
      <c r="F2" s="197"/>
      <c r="G2" s="197"/>
    </row>
    <row r="3" spans="5:7" ht="11.25" customHeight="1" thickBot="1">
      <c r="E3" s="198" t="s">
        <v>0</v>
      </c>
      <c r="F3" s="198"/>
      <c r="G3" s="198"/>
    </row>
    <row r="4" spans="1:7" ht="12.75">
      <c r="A4" s="210" t="s">
        <v>1</v>
      </c>
      <c r="B4" s="210" t="s">
        <v>2</v>
      </c>
      <c r="C4" s="202" t="s">
        <v>84</v>
      </c>
      <c r="D4" s="202" t="s">
        <v>86</v>
      </c>
      <c r="E4" s="199" t="s">
        <v>3</v>
      </c>
      <c r="F4" s="202" t="s">
        <v>85</v>
      </c>
      <c r="G4" s="205" t="s">
        <v>87</v>
      </c>
    </row>
    <row r="5" spans="1:7" ht="12.75">
      <c r="A5" s="211"/>
      <c r="B5" s="211"/>
      <c r="C5" s="203"/>
      <c r="D5" s="203"/>
      <c r="E5" s="200"/>
      <c r="F5" s="203"/>
      <c r="G5" s="206"/>
    </row>
    <row r="6" spans="1:7" ht="21" customHeight="1" thickBot="1">
      <c r="A6" s="212"/>
      <c r="B6" s="212"/>
      <c r="C6" s="204"/>
      <c r="D6" s="204"/>
      <c r="E6" s="201"/>
      <c r="F6" s="204"/>
      <c r="G6" s="207"/>
    </row>
    <row r="7" spans="1:7" ht="16.5" customHeight="1" thickBot="1">
      <c r="A7" s="43" t="s">
        <v>4</v>
      </c>
      <c r="B7" s="44" t="s">
        <v>5</v>
      </c>
      <c r="C7" s="2">
        <f>SUM(C8:C24)</f>
        <v>147849</v>
      </c>
      <c r="D7" s="68">
        <f>SUM(D8:D24)</f>
        <v>147849</v>
      </c>
      <c r="E7" s="85">
        <f>SUM(E8:E24)+1</f>
        <v>142327</v>
      </c>
      <c r="F7" s="61">
        <f>E7/D7*100</f>
        <v>96.26510831997511</v>
      </c>
      <c r="G7" s="61">
        <f>E7/C7*100</f>
        <v>96.26510831997511</v>
      </c>
    </row>
    <row r="8" spans="1:7" ht="13.5" customHeight="1">
      <c r="A8" s="143" t="s">
        <v>6</v>
      </c>
      <c r="B8" s="144" t="s">
        <v>7</v>
      </c>
      <c r="C8" s="145">
        <v>120405</v>
      </c>
      <c r="D8" s="84">
        <f>C8/12*12</f>
        <v>120405</v>
      </c>
      <c r="E8" s="146">
        <v>113017</v>
      </c>
      <c r="F8" s="147">
        <f>E8/D8*100</f>
        <v>93.86404219093892</v>
      </c>
      <c r="G8" s="147">
        <f>E8/C8*100</f>
        <v>93.86404219093892</v>
      </c>
    </row>
    <row r="9" spans="1:7" ht="27.75" customHeight="1">
      <c r="A9" s="148" t="s">
        <v>106</v>
      </c>
      <c r="B9" s="149" t="s">
        <v>108</v>
      </c>
      <c r="C9" s="150">
        <v>6434</v>
      </c>
      <c r="D9" s="84">
        <f>C9/12*12</f>
        <v>6434</v>
      </c>
      <c r="E9" s="84">
        <v>6830</v>
      </c>
      <c r="F9" s="79">
        <f>E9/D9*100</f>
        <v>106.15480261112837</v>
      </c>
      <c r="G9" s="79">
        <f>E9/C9*100</f>
        <v>106.15480261112837</v>
      </c>
    </row>
    <row r="10" spans="1:7" ht="27.75" customHeight="1">
      <c r="A10" s="148" t="s">
        <v>118</v>
      </c>
      <c r="B10" s="151" t="s">
        <v>119</v>
      </c>
      <c r="C10" s="150">
        <v>2478</v>
      </c>
      <c r="D10" s="84">
        <f>C10/12*12</f>
        <v>2478</v>
      </c>
      <c r="E10" s="84">
        <v>2710</v>
      </c>
      <c r="F10" s="79">
        <f>E10/D10*100</f>
        <v>109.36238902340598</v>
      </c>
      <c r="G10" s="79">
        <f>E10/C10*100</f>
        <v>109.36238902340598</v>
      </c>
    </row>
    <row r="11" spans="1:7" ht="24.75" customHeight="1">
      <c r="A11" s="152" t="s">
        <v>8</v>
      </c>
      <c r="B11" s="153" t="s">
        <v>9</v>
      </c>
      <c r="C11" s="150">
        <v>2319</v>
      </c>
      <c r="D11" s="84">
        <f>C11/12*12</f>
        <v>2319</v>
      </c>
      <c r="E11" s="84">
        <v>2192</v>
      </c>
      <c r="F11" s="79">
        <f>E11/D11*100</f>
        <v>94.52350150927124</v>
      </c>
      <c r="G11" s="79">
        <f>E11/C11*100</f>
        <v>94.52350150927124</v>
      </c>
    </row>
    <row r="12" spans="1:7" ht="12" customHeight="1">
      <c r="A12" s="154" t="s">
        <v>10</v>
      </c>
      <c r="B12" s="155" t="s">
        <v>11</v>
      </c>
      <c r="C12" s="150"/>
      <c r="D12" s="84"/>
      <c r="E12" s="156">
        <v>2</v>
      </c>
      <c r="F12" s="157"/>
      <c r="G12" s="157"/>
    </row>
    <row r="13" spans="1:7" ht="25.5" customHeight="1">
      <c r="A13" s="154" t="s">
        <v>107</v>
      </c>
      <c r="B13" s="155" t="s">
        <v>109</v>
      </c>
      <c r="C13" s="150">
        <v>60</v>
      </c>
      <c r="D13" s="84">
        <f>C13/12*12</f>
        <v>60</v>
      </c>
      <c r="E13" s="156">
        <v>119</v>
      </c>
      <c r="F13" s="79">
        <f>E13/D13*100</f>
        <v>198.33333333333334</v>
      </c>
      <c r="G13" s="79">
        <f>E13/C13*100</f>
        <v>198.33333333333334</v>
      </c>
    </row>
    <row r="14" spans="1:7" ht="12.75" customHeight="1">
      <c r="A14" s="154" t="s">
        <v>12</v>
      </c>
      <c r="B14" s="155" t="s">
        <v>13</v>
      </c>
      <c r="C14" s="150">
        <v>3327</v>
      </c>
      <c r="D14" s="84">
        <f>C14/12*12</f>
        <v>3327</v>
      </c>
      <c r="E14" s="156">
        <v>3269</v>
      </c>
      <c r="F14" s="79">
        <f>E14/D14*100</f>
        <v>98.25668770664262</v>
      </c>
      <c r="G14" s="79">
        <f>E14/C14*100</f>
        <v>98.25668770664262</v>
      </c>
    </row>
    <row r="15" spans="1:7" ht="12.75">
      <c r="A15" s="158" t="s">
        <v>14</v>
      </c>
      <c r="B15" s="156" t="s">
        <v>15</v>
      </c>
      <c r="C15" s="150">
        <v>4770</v>
      </c>
      <c r="D15" s="84">
        <f>C15/12*12</f>
        <v>4770</v>
      </c>
      <c r="E15" s="156">
        <v>4978</v>
      </c>
      <c r="F15" s="79">
        <f>E15/D15*100</f>
        <v>104.36058700209642</v>
      </c>
      <c r="G15" s="79">
        <f>E15/C15*100</f>
        <v>104.36058700209642</v>
      </c>
    </row>
    <row r="16" spans="1:7" ht="12.75">
      <c r="A16" s="158" t="s">
        <v>16</v>
      </c>
      <c r="B16" s="96" t="s">
        <v>17</v>
      </c>
      <c r="C16" s="150">
        <v>20</v>
      </c>
      <c r="D16" s="84">
        <f>C16/12*12</f>
        <v>20</v>
      </c>
      <c r="E16" s="156">
        <v>26</v>
      </c>
      <c r="F16" s="79"/>
      <c r="G16" s="79">
        <f>E16/C16*100</f>
        <v>130</v>
      </c>
    </row>
    <row r="17" spans="1:7" ht="38.25">
      <c r="A17" s="158" t="s">
        <v>18</v>
      </c>
      <c r="B17" s="159" t="s">
        <v>88</v>
      </c>
      <c r="C17" s="150"/>
      <c r="D17" s="84"/>
      <c r="E17" s="156"/>
      <c r="F17" s="79"/>
      <c r="G17" s="79"/>
    </row>
    <row r="18" spans="1:7" ht="24" customHeight="1">
      <c r="A18" s="160" t="s">
        <v>19</v>
      </c>
      <c r="B18" s="153" t="s">
        <v>89</v>
      </c>
      <c r="C18" s="150">
        <v>5056</v>
      </c>
      <c r="D18" s="84">
        <f>C18/12*12</f>
        <v>5056</v>
      </c>
      <c r="E18" s="156">
        <v>4583</v>
      </c>
      <c r="F18" s="79">
        <f>E18/D18*100</f>
        <v>90.64477848101265</v>
      </c>
      <c r="G18" s="79">
        <f>E18/C18*100</f>
        <v>90.64477848101265</v>
      </c>
    </row>
    <row r="19" spans="1:7" ht="15" customHeight="1">
      <c r="A19" s="160" t="s">
        <v>20</v>
      </c>
      <c r="B19" s="161" t="s">
        <v>21</v>
      </c>
      <c r="C19" s="150">
        <v>60</v>
      </c>
      <c r="D19" s="84">
        <f>C19/12*12</f>
        <v>60</v>
      </c>
      <c r="E19" s="156">
        <v>18</v>
      </c>
      <c r="F19" s="79">
        <f>E19/D19*100</f>
        <v>30</v>
      </c>
      <c r="G19" s="79">
        <f>E19/C19*100</f>
        <v>30</v>
      </c>
    </row>
    <row r="20" spans="1:7" ht="25.5">
      <c r="A20" s="158" t="s">
        <v>22</v>
      </c>
      <c r="B20" s="162" t="s">
        <v>23</v>
      </c>
      <c r="C20" s="150">
        <v>1790</v>
      </c>
      <c r="D20" s="84">
        <f>C20/12*12</f>
        <v>1790</v>
      </c>
      <c r="E20" s="156">
        <v>2019</v>
      </c>
      <c r="F20" s="79">
        <f>E20/D20*100</f>
        <v>112.79329608938546</v>
      </c>
      <c r="G20" s="79">
        <f>E20/C20*100</f>
        <v>112.79329608938546</v>
      </c>
    </row>
    <row r="21" spans="1:7" ht="25.5">
      <c r="A21" s="158" t="s">
        <v>24</v>
      </c>
      <c r="B21" s="162" t="s">
        <v>25</v>
      </c>
      <c r="C21" s="150">
        <v>713</v>
      </c>
      <c r="D21" s="84">
        <f>C21/12*12</f>
        <v>713</v>
      </c>
      <c r="E21" s="156">
        <v>1674</v>
      </c>
      <c r="F21" s="79">
        <f>E21/D21*100</f>
        <v>234.7826086956522</v>
      </c>
      <c r="G21" s="79">
        <f>E21/C21*100</f>
        <v>234.7826086956522</v>
      </c>
    </row>
    <row r="22" spans="1:7" ht="12.75">
      <c r="A22" s="163" t="s">
        <v>26</v>
      </c>
      <c r="B22" s="162" t="s">
        <v>27</v>
      </c>
      <c r="C22" s="150"/>
      <c r="D22" s="84"/>
      <c r="E22" s="156"/>
      <c r="F22" s="79"/>
      <c r="G22" s="79"/>
    </row>
    <row r="23" spans="1:7" ht="15.75" customHeight="1">
      <c r="A23" s="6" t="s">
        <v>28</v>
      </c>
      <c r="B23" s="7" t="s">
        <v>29</v>
      </c>
      <c r="C23" s="67">
        <v>417</v>
      </c>
      <c r="D23" s="70">
        <f>C23/12*12</f>
        <v>417</v>
      </c>
      <c r="E23" s="5">
        <v>889</v>
      </c>
      <c r="F23" s="62">
        <f>E23/D23*100</f>
        <v>213.189448441247</v>
      </c>
      <c r="G23" s="62">
        <f>E23/C23*100</f>
        <v>213.189448441247</v>
      </c>
    </row>
    <row r="24" spans="1:7" ht="13.5" thickBot="1">
      <c r="A24" s="57" t="s">
        <v>30</v>
      </c>
      <c r="B24" s="23" t="s">
        <v>31</v>
      </c>
      <c r="C24" s="69"/>
      <c r="D24" s="71"/>
      <c r="E24" s="23"/>
      <c r="F24" s="22"/>
      <c r="G24" s="22"/>
    </row>
    <row r="25" spans="1:7" ht="15" customHeight="1" thickBot="1">
      <c r="A25" s="42" t="s">
        <v>32</v>
      </c>
      <c r="B25" s="58" t="s">
        <v>33</v>
      </c>
      <c r="C25" s="8">
        <f>C26+C34++C35+C36</f>
        <v>624323</v>
      </c>
      <c r="D25" s="8">
        <f>D26+D34+D35+D36</f>
        <v>601371</v>
      </c>
      <c r="E25" s="8">
        <f>E26+E34+E35+E36</f>
        <v>599850</v>
      </c>
      <c r="F25" s="72">
        <f>E25/D25*100</f>
        <v>99.74707792693694</v>
      </c>
      <c r="G25" s="72">
        <f>E25/C25*100</f>
        <v>96.08007393608757</v>
      </c>
    </row>
    <row r="26" spans="1:7" ht="28.5" customHeight="1" thickBot="1">
      <c r="A26" s="49" t="s">
        <v>34</v>
      </c>
      <c r="B26" s="48" t="s">
        <v>35</v>
      </c>
      <c r="C26" s="8">
        <f>SUM(C27,C29,C32,C33)</f>
        <v>623693</v>
      </c>
      <c r="D26" s="8">
        <f>SUM(D27,D29,D32,D33)</f>
        <v>600741</v>
      </c>
      <c r="E26" s="8">
        <f>SUM(E27,E29,E32,E33)</f>
        <v>600741</v>
      </c>
      <c r="F26" s="72">
        <f>E26/D26*100</f>
        <v>100</v>
      </c>
      <c r="G26" s="72">
        <f>E26/C26*100</f>
        <v>96.3199843512754</v>
      </c>
    </row>
    <row r="27" spans="1:7" ht="25.5">
      <c r="A27" s="73" t="s">
        <v>126</v>
      </c>
      <c r="B27" s="74" t="s">
        <v>125</v>
      </c>
      <c r="C27" s="10">
        <f>C28</f>
        <v>31667</v>
      </c>
      <c r="D27" s="10">
        <f>D28</f>
        <v>31667</v>
      </c>
      <c r="E27" s="10">
        <f>E28</f>
        <v>31667</v>
      </c>
      <c r="F27" s="62">
        <f aca="true" t="shared" si="0" ref="F27:F35">E27/D27*100</f>
        <v>100</v>
      </c>
      <c r="G27" s="62">
        <f>E27/C27*100</f>
        <v>100</v>
      </c>
    </row>
    <row r="28" spans="1:7" ht="12.75">
      <c r="A28" s="81">
        <v>20215001</v>
      </c>
      <c r="B28" s="75" t="s">
        <v>90</v>
      </c>
      <c r="C28" s="10">
        <v>31667</v>
      </c>
      <c r="D28" s="10">
        <v>31667</v>
      </c>
      <c r="E28" s="11">
        <v>31667</v>
      </c>
      <c r="F28" s="62">
        <f t="shared" si="0"/>
        <v>100</v>
      </c>
      <c r="G28" s="62">
        <f>E28/C28*100</f>
        <v>100</v>
      </c>
    </row>
    <row r="29" spans="1:7" ht="29.25" customHeight="1">
      <c r="A29" s="12" t="s">
        <v>121</v>
      </c>
      <c r="B29" s="7" t="s">
        <v>122</v>
      </c>
      <c r="C29" s="4">
        <v>388711</v>
      </c>
      <c r="D29" s="4">
        <v>388065</v>
      </c>
      <c r="E29" s="5">
        <v>388065</v>
      </c>
      <c r="F29" s="62">
        <f t="shared" si="0"/>
        <v>100</v>
      </c>
      <c r="G29" s="62">
        <f>E29/C29*100</f>
        <v>99.8338096940915</v>
      </c>
    </row>
    <row r="30" spans="1:7" ht="51" hidden="1">
      <c r="A30" s="12" t="s">
        <v>91</v>
      </c>
      <c r="B30" s="76" t="s">
        <v>92</v>
      </c>
      <c r="C30" s="4"/>
      <c r="D30" s="4"/>
      <c r="E30" s="5"/>
      <c r="F30" s="62"/>
      <c r="G30" s="62"/>
    </row>
    <row r="31" spans="1:7" ht="12.75" customHeight="1" hidden="1">
      <c r="A31" s="45"/>
      <c r="B31" s="13"/>
      <c r="C31" s="4"/>
      <c r="D31" s="4"/>
      <c r="E31" s="5"/>
      <c r="F31" s="62" t="e">
        <f t="shared" si="0"/>
        <v>#DIV/0!</v>
      </c>
      <c r="G31" s="62" t="e">
        <f>E31/C31*100</f>
        <v>#DIV/0!</v>
      </c>
    </row>
    <row r="32" spans="1:7" ht="31.5" customHeight="1">
      <c r="A32" s="46" t="s">
        <v>124</v>
      </c>
      <c r="B32" s="7" t="s">
        <v>123</v>
      </c>
      <c r="C32" s="4">
        <v>171375</v>
      </c>
      <c r="D32" s="4">
        <v>151854</v>
      </c>
      <c r="E32" s="5">
        <v>151854</v>
      </c>
      <c r="F32" s="62">
        <f t="shared" si="0"/>
        <v>100</v>
      </c>
      <c r="G32" s="62">
        <f>E32/C32*100</f>
        <v>88.60919037199125</v>
      </c>
    </row>
    <row r="33" spans="1:7" ht="15" customHeight="1">
      <c r="A33" s="47" t="s">
        <v>127</v>
      </c>
      <c r="B33" s="77" t="s">
        <v>36</v>
      </c>
      <c r="C33" s="4">
        <v>31940</v>
      </c>
      <c r="D33" s="4">
        <v>29155</v>
      </c>
      <c r="E33" s="5">
        <v>29155</v>
      </c>
      <c r="F33" s="62">
        <f t="shared" si="0"/>
        <v>100</v>
      </c>
      <c r="G33" s="62">
        <f>E33/C33*100</f>
        <v>91.28052598622418</v>
      </c>
    </row>
    <row r="34" spans="1:7" ht="24.75" customHeight="1">
      <c r="A34" s="12" t="s">
        <v>37</v>
      </c>
      <c r="B34" s="7" t="s">
        <v>93</v>
      </c>
      <c r="C34" s="4">
        <v>441</v>
      </c>
      <c r="D34" s="22">
        <v>441</v>
      </c>
      <c r="E34" s="23">
        <v>441</v>
      </c>
      <c r="F34" s="4">
        <f t="shared" si="0"/>
        <v>100</v>
      </c>
      <c r="G34" s="4">
        <f>E34/C34*100</f>
        <v>100</v>
      </c>
    </row>
    <row r="35" spans="1:7" ht="63.75">
      <c r="A35" s="50" t="s">
        <v>130</v>
      </c>
      <c r="B35" s="88" t="s">
        <v>131</v>
      </c>
      <c r="C35" s="22">
        <v>189</v>
      </c>
      <c r="D35" s="4">
        <v>189</v>
      </c>
      <c r="E35" s="4">
        <v>189</v>
      </c>
      <c r="F35" s="23">
        <f t="shared" si="0"/>
        <v>100</v>
      </c>
      <c r="G35" s="22">
        <f>E35/C35*100</f>
        <v>100</v>
      </c>
    </row>
    <row r="36" spans="1:7" ht="54" customHeight="1" thickBot="1">
      <c r="A36" s="50" t="s">
        <v>128</v>
      </c>
      <c r="B36" s="51" t="s">
        <v>94</v>
      </c>
      <c r="C36" s="22"/>
      <c r="D36" s="3"/>
      <c r="E36" s="87">
        <v>-1521</v>
      </c>
      <c r="F36" s="23"/>
      <c r="G36" s="22"/>
    </row>
    <row r="37" spans="1:7" ht="27" customHeight="1" thickBot="1">
      <c r="A37" s="59" t="s">
        <v>38</v>
      </c>
      <c r="B37" s="60" t="s">
        <v>39</v>
      </c>
      <c r="C37" s="8"/>
      <c r="D37" s="8"/>
      <c r="E37" s="9"/>
      <c r="F37" s="8"/>
      <c r="G37" s="8"/>
    </row>
    <row r="38" spans="1:7" ht="18" customHeight="1" thickBot="1">
      <c r="A38" s="208" t="s">
        <v>40</v>
      </c>
      <c r="B38" s="209"/>
      <c r="C38" s="8">
        <f>C7+C25</f>
        <v>772172</v>
      </c>
      <c r="D38" s="8">
        <f>D7+D25</f>
        <v>749220</v>
      </c>
      <c r="E38" s="8">
        <f>E7+E25</f>
        <v>742177</v>
      </c>
      <c r="F38" s="80">
        <f>E38/D38*100</f>
        <v>99.05995568724806</v>
      </c>
      <c r="G38" s="80">
        <f>E38/C38*100</f>
        <v>96.11550276363297</v>
      </c>
    </row>
    <row r="39" ht="10.5" customHeight="1">
      <c r="A39" s="14"/>
    </row>
    <row r="40" ht="12.75" hidden="1"/>
    <row r="41" spans="1:2" ht="14.25">
      <c r="A41" s="196" t="s">
        <v>115</v>
      </c>
      <c r="B41" s="196"/>
    </row>
    <row r="42" spans="1:2" ht="14.25">
      <c r="A42" s="63" t="s">
        <v>114</v>
      </c>
      <c r="B42" s="63"/>
    </row>
    <row r="44" ht="12.75">
      <c r="A44" t="s">
        <v>116</v>
      </c>
    </row>
    <row r="45" ht="12.75">
      <c r="A45" t="s">
        <v>132</v>
      </c>
    </row>
  </sheetData>
  <sheetProtection/>
  <mergeCells count="12">
    <mergeCell ref="C4:C6"/>
    <mergeCell ref="D4:D6"/>
    <mergeCell ref="A41:B41"/>
    <mergeCell ref="A1:G1"/>
    <mergeCell ref="A2:G2"/>
    <mergeCell ref="E3:G3"/>
    <mergeCell ref="E4:E6"/>
    <mergeCell ref="F4:F6"/>
    <mergeCell ref="G4:G6"/>
    <mergeCell ref="A38:B38"/>
    <mergeCell ref="A4:A6"/>
    <mergeCell ref="B4:B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1:7" ht="12.75">
      <c r="A1" s="197" t="s">
        <v>105</v>
      </c>
      <c r="B1" s="197"/>
      <c r="C1" s="197"/>
      <c r="D1" s="197"/>
      <c r="E1" s="197"/>
      <c r="F1" s="197"/>
      <c r="G1" s="197"/>
    </row>
    <row r="2" spans="1:7" ht="12.75">
      <c r="A2" s="197" t="s">
        <v>134</v>
      </c>
      <c r="B2" s="197"/>
      <c r="C2" s="197"/>
      <c r="D2" s="197"/>
      <c r="E2" s="197"/>
      <c r="F2" s="197"/>
      <c r="G2" s="197"/>
    </row>
    <row r="3" spans="5:7" ht="12.75" customHeight="1" thickBot="1">
      <c r="E3" s="213" t="s">
        <v>41</v>
      </c>
      <c r="F3" s="213"/>
      <c r="G3" s="213"/>
    </row>
    <row r="4" spans="1:7" s="16" customFormat="1" ht="38.25" customHeight="1" thickBot="1">
      <c r="A4" s="64" t="s">
        <v>42</v>
      </c>
      <c r="B4" s="1" t="s">
        <v>43</v>
      </c>
      <c r="C4" s="15" t="s">
        <v>83</v>
      </c>
      <c r="D4" s="65" t="s">
        <v>44</v>
      </c>
      <c r="E4" s="15" t="s">
        <v>45</v>
      </c>
      <c r="F4" s="15" t="s">
        <v>46</v>
      </c>
      <c r="G4" s="66" t="s">
        <v>117</v>
      </c>
    </row>
    <row r="5" spans="1:7" ht="12" customHeight="1" thickBot="1">
      <c r="A5" s="17">
        <v>100</v>
      </c>
      <c r="B5" s="34" t="s">
        <v>47</v>
      </c>
      <c r="C5" s="89">
        <f>SUM(C6:C13)</f>
        <v>50708</v>
      </c>
      <c r="D5" s="89">
        <f>SUM(D6:D13)</f>
        <v>0</v>
      </c>
      <c r="E5" s="89">
        <f>SUM(E6:E13)</f>
        <v>50205</v>
      </c>
      <c r="F5" s="90"/>
      <c r="G5" s="91">
        <f>E5/C5*100</f>
        <v>99.00804606768163</v>
      </c>
    </row>
    <row r="6" spans="1:7" s="19" customFormat="1" ht="12.75" customHeight="1">
      <c r="A6" s="35">
        <v>102</v>
      </c>
      <c r="B6" s="18" t="s">
        <v>81</v>
      </c>
      <c r="C6" s="92">
        <v>1548</v>
      </c>
      <c r="D6" s="93"/>
      <c r="E6" s="92">
        <v>1543</v>
      </c>
      <c r="F6" s="93"/>
      <c r="G6" s="94">
        <f>E6/C6*100</f>
        <v>99.67700258397933</v>
      </c>
    </row>
    <row r="7" spans="1:7" ht="23.25" customHeight="1">
      <c r="A7" s="36">
        <v>103</v>
      </c>
      <c r="B7" s="20" t="s">
        <v>48</v>
      </c>
      <c r="C7" s="95">
        <v>641</v>
      </c>
      <c r="D7" s="96"/>
      <c r="E7" s="95">
        <v>634</v>
      </c>
      <c r="F7" s="96"/>
      <c r="G7" s="97">
        <f>E7/C7*100</f>
        <v>98.90795631825273</v>
      </c>
    </row>
    <row r="8" spans="1:7" ht="24" customHeight="1">
      <c r="A8" s="36">
        <v>104</v>
      </c>
      <c r="B8" s="20" t="s">
        <v>82</v>
      </c>
      <c r="C8" s="95">
        <v>14502</v>
      </c>
      <c r="D8" s="96"/>
      <c r="E8" s="95">
        <v>14382</v>
      </c>
      <c r="F8" s="96"/>
      <c r="G8" s="97">
        <f aca="true" t="shared" si="0" ref="G8:G14">E8/C8*100</f>
        <v>99.17252792718246</v>
      </c>
    </row>
    <row r="9" spans="1:7" ht="12.75">
      <c r="A9" s="82">
        <v>105</v>
      </c>
      <c r="B9" s="83" t="s">
        <v>120</v>
      </c>
      <c r="C9" s="98">
        <v>6</v>
      </c>
      <c r="D9" s="99"/>
      <c r="E9" s="98">
        <v>6</v>
      </c>
      <c r="F9" s="99"/>
      <c r="G9" s="97"/>
    </row>
    <row r="10" spans="1:7" ht="24.75" customHeight="1">
      <c r="A10" s="82">
        <v>106</v>
      </c>
      <c r="B10" s="83" t="s">
        <v>110</v>
      </c>
      <c r="C10" s="98">
        <v>5903</v>
      </c>
      <c r="D10" s="99"/>
      <c r="E10" s="98">
        <v>5812</v>
      </c>
      <c r="F10" s="99"/>
      <c r="G10" s="97">
        <f t="shared" si="0"/>
        <v>98.45841097746909</v>
      </c>
    </row>
    <row r="11" spans="1:7" ht="14.25" customHeight="1">
      <c r="A11" s="82">
        <v>107</v>
      </c>
      <c r="B11" s="83" t="s">
        <v>111</v>
      </c>
      <c r="C11" s="98">
        <v>993</v>
      </c>
      <c r="D11" s="99"/>
      <c r="E11" s="98">
        <v>993</v>
      </c>
      <c r="F11" s="99"/>
      <c r="G11" s="97">
        <f t="shared" si="0"/>
        <v>100</v>
      </c>
    </row>
    <row r="12" spans="1:7" ht="12.75" customHeight="1">
      <c r="A12" s="82">
        <v>111</v>
      </c>
      <c r="B12" s="83" t="s">
        <v>112</v>
      </c>
      <c r="C12" s="98">
        <v>116</v>
      </c>
      <c r="D12" s="99"/>
      <c r="E12" s="98">
        <v>0</v>
      </c>
      <c r="F12" s="99"/>
      <c r="G12" s="97"/>
    </row>
    <row r="13" spans="1:7" ht="12.75" customHeight="1" thickBot="1">
      <c r="A13" s="164">
        <v>113</v>
      </c>
      <c r="B13" s="165" t="s">
        <v>50</v>
      </c>
      <c r="C13" s="100">
        <v>26999</v>
      </c>
      <c r="D13" s="101"/>
      <c r="E13" s="100">
        <v>26835</v>
      </c>
      <c r="F13" s="101"/>
      <c r="G13" s="102">
        <f t="shared" si="0"/>
        <v>99.39257009518872</v>
      </c>
    </row>
    <row r="14" spans="1:7" ht="12.75" customHeight="1" thickBot="1">
      <c r="A14" s="166">
        <v>200</v>
      </c>
      <c r="B14" s="167" t="s">
        <v>113</v>
      </c>
      <c r="C14" s="89">
        <v>493</v>
      </c>
      <c r="D14" s="90"/>
      <c r="E14" s="89">
        <v>493</v>
      </c>
      <c r="F14" s="90"/>
      <c r="G14" s="91">
        <f t="shared" si="0"/>
        <v>100</v>
      </c>
    </row>
    <row r="15" spans="1:7" ht="14.25" customHeight="1" thickBot="1">
      <c r="A15" s="168">
        <v>300</v>
      </c>
      <c r="B15" s="169" t="s">
        <v>51</v>
      </c>
      <c r="C15" s="78">
        <f>SUM(C16:C18)</f>
        <v>6235</v>
      </c>
      <c r="D15" s="78">
        <f>SUM(D16:D18)</f>
        <v>0</v>
      </c>
      <c r="E15" s="78">
        <f>SUM(E16:E18)</f>
        <v>5949</v>
      </c>
      <c r="F15" s="103"/>
      <c r="G15" s="91">
        <f>E15/C15*100</f>
        <v>95.41299117882919</v>
      </c>
    </row>
    <row r="16" spans="1:7" ht="26.25" customHeight="1">
      <c r="A16" s="170">
        <v>309</v>
      </c>
      <c r="B16" s="171" t="s">
        <v>95</v>
      </c>
      <c r="C16" s="104">
        <v>4992</v>
      </c>
      <c r="D16" s="105"/>
      <c r="E16" s="104">
        <v>4918</v>
      </c>
      <c r="F16" s="105"/>
      <c r="G16" s="97">
        <f aca="true" t="shared" si="1" ref="G16:G31">E16/C16*100</f>
        <v>98.5176282051282</v>
      </c>
    </row>
    <row r="17" spans="1:7" ht="13.5" customHeight="1">
      <c r="A17" s="172">
        <v>310</v>
      </c>
      <c r="B17" s="171" t="s">
        <v>52</v>
      </c>
      <c r="C17" s="95">
        <v>403</v>
      </c>
      <c r="D17" s="96"/>
      <c r="E17" s="95">
        <v>193</v>
      </c>
      <c r="F17" s="96"/>
      <c r="G17" s="97">
        <f t="shared" si="1"/>
        <v>47.8908188585608</v>
      </c>
    </row>
    <row r="18" spans="1:7" ht="24" customHeight="1" thickBot="1">
      <c r="A18" s="173">
        <v>314</v>
      </c>
      <c r="B18" s="174" t="s">
        <v>96</v>
      </c>
      <c r="C18" s="106">
        <v>840</v>
      </c>
      <c r="D18" s="107"/>
      <c r="E18" s="106">
        <v>838</v>
      </c>
      <c r="F18" s="107"/>
      <c r="G18" s="97">
        <f t="shared" si="1"/>
        <v>99.76190476190476</v>
      </c>
    </row>
    <row r="19" spans="1:7" ht="12.75" customHeight="1" thickBot="1">
      <c r="A19" s="168">
        <v>400</v>
      </c>
      <c r="B19" s="175" t="s">
        <v>53</v>
      </c>
      <c r="C19" s="78">
        <f>SUM(C20:C26)</f>
        <v>56284</v>
      </c>
      <c r="D19" s="78">
        <f>SUM(D20:D26)</f>
        <v>0</v>
      </c>
      <c r="E19" s="78">
        <f>SUM(E20:E26)</f>
        <v>55994</v>
      </c>
      <c r="F19" s="103"/>
      <c r="G19" s="91">
        <f>E19/C19*100</f>
        <v>99.48475588088978</v>
      </c>
    </row>
    <row r="20" spans="1:7" ht="12" customHeight="1">
      <c r="A20" s="176">
        <v>405</v>
      </c>
      <c r="B20" s="177" t="s">
        <v>54</v>
      </c>
      <c r="C20" s="108">
        <v>211</v>
      </c>
      <c r="D20" s="109"/>
      <c r="E20" s="108">
        <v>47</v>
      </c>
      <c r="F20" s="109"/>
      <c r="G20" s="97">
        <f t="shared" si="1"/>
        <v>22.274881516587676</v>
      </c>
    </row>
    <row r="21" spans="1:7" ht="12" customHeight="1">
      <c r="A21" s="178">
        <v>406</v>
      </c>
      <c r="B21" s="179" t="s">
        <v>55</v>
      </c>
      <c r="C21" s="104">
        <v>6173</v>
      </c>
      <c r="D21" s="105"/>
      <c r="E21" s="104">
        <v>6132</v>
      </c>
      <c r="F21" s="105"/>
      <c r="G21" s="97">
        <f t="shared" si="1"/>
        <v>99.33581726875101</v>
      </c>
    </row>
    <row r="22" spans="1:7" ht="12" customHeight="1">
      <c r="A22" s="178">
        <v>407</v>
      </c>
      <c r="B22" s="180" t="s">
        <v>56</v>
      </c>
      <c r="C22" s="104"/>
      <c r="D22" s="105"/>
      <c r="E22" s="104"/>
      <c r="F22" s="105"/>
      <c r="G22" s="97"/>
    </row>
    <row r="23" spans="1:7" ht="12" customHeight="1">
      <c r="A23" s="181">
        <v>408</v>
      </c>
      <c r="B23" s="182" t="s">
        <v>57</v>
      </c>
      <c r="C23" s="106">
        <v>94</v>
      </c>
      <c r="D23" s="107"/>
      <c r="E23" s="106">
        <v>94</v>
      </c>
      <c r="F23" s="107"/>
      <c r="G23" s="97">
        <f t="shared" si="1"/>
        <v>100</v>
      </c>
    </row>
    <row r="24" spans="1:8" ht="12" customHeight="1">
      <c r="A24" s="183">
        <v>409</v>
      </c>
      <c r="B24" s="184" t="s">
        <v>97</v>
      </c>
      <c r="C24" s="95">
        <v>45682</v>
      </c>
      <c r="D24" s="110"/>
      <c r="E24" s="111">
        <v>45682</v>
      </c>
      <c r="F24" s="112"/>
      <c r="G24" s="97">
        <f t="shared" si="1"/>
        <v>100</v>
      </c>
      <c r="H24" s="86"/>
    </row>
    <row r="25" spans="1:7" ht="12" customHeight="1">
      <c r="A25" s="183">
        <v>410</v>
      </c>
      <c r="B25" s="184" t="s">
        <v>98</v>
      </c>
      <c r="C25" s="95">
        <v>28</v>
      </c>
      <c r="D25" s="110"/>
      <c r="E25" s="111">
        <v>28</v>
      </c>
      <c r="F25" s="112"/>
      <c r="G25" s="97">
        <f t="shared" si="1"/>
        <v>100</v>
      </c>
    </row>
    <row r="26" spans="1:7" ht="12" customHeight="1" thickBot="1">
      <c r="A26" s="181">
        <v>412</v>
      </c>
      <c r="B26" s="185" t="s">
        <v>58</v>
      </c>
      <c r="C26" s="106">
        <v>4096</v>
      </c>
      <c r="D26" s="107"/>
      <c r="E26" s="106">
        <v>4011</v>
      </c>
      <c r="F26" s="107"/>
      <c r="G26" s="97">
        <f t="shared" si="1"/>
        <v>97.9248046875</v>
      </c>
    </row>
    <row r="27" spans="1:7" s="38" customFormat="1" ht="15.75" customHeight="1" thickBot="1">
      <c r="A27" s="186">
        <v>500</v>
      </c>
      <c r="B27" s="187" t="s">
        <v>59</v>
      </c>
      <c r="C27" s="113">
        <f>SUM(C28:C31)</f>
        <v>372408</v>
      </c>
      <c r="D27" s="113">
        <f>SUM(D28:D31)</f>
        <v>0</v>
      </c>
      <c r="E27" s="113">
        <f>SUM(E28:E31)</f>
        <v>322455</v>
      </c>
      <c r="F27" s="114"/>
      <c r="G27" s="91">
        <f>E27/C27*100</f>
        <v>86.58648578977896</v>
      </c>
    </row>
    <row r="28" spans="1:7" ht="12" customHeight="1">
      <c r="A28" s="188">
        <v>501</v>
      </c>
      <c r="B28" s="120" t="s">
        <v>60</v>
      </c>
      <c r="C28" s="95">
        <v>835</v>
      </c>
      <c r="D28" s="96"/>
      <c r="E28" s="95">
        <v>831</v>
      </c>
      <c r="F28" s="96"/>
      <c r="G28" s="97">
        <f t="shared" si="1"/>
        <v>99.52095808383234</v>
      </c>
    </row>
    <row r="29" spans="1:7" ht="12" customHeight="1">
      <c r="A29" s="188">
        <v>502</v>
      </c>
      <c r="B29" s="120" t="s">
        <v>61</v>
      </c>
      <c r="C29" s="95">
        <v>215347</v>
      </c>
      <c r="D29" s="96"/>
      <c r="E29" s="95">
        <v>165770</v>
      </c>
      <c r="F29" s="96"/>
      <c r="G29" s="97">
        <f t="shared" si="1"/>
        <v>76.97808653011187</v>
      </c>
    </row>
    <row r="30" spans="1:7" ht="12" customHeight="1">
      <c r="A30" s="189">
        <v>503</v>
      </c>
      <c r="B30" s="122" t="s">
        <v>62</v>
      </c>
      <c r="C30" s="98">
        <v>150977</v>
      </c>
      <c r="D30" s="99"/>
      <c r="E30" s="98">
        <v>150651</v>
      </c>
      <c r="F30" s="99"/>
      <c r="G30" s="97">
        <f t="shared" si="1"/>
        <v>99.78407307073263</v>
      </c>
    </row>
    <row r="31" spans="1:7" ht="12" customHeight="1" thickBot="1">
      <c r="A31" s="189">
        <v>505</v>
      </c>
      <c r="B31" s="122" t="s">
        <v>63</v>
      </c>
      <c r="C31" s="98">
        <v>5249</v>
      </c>
      <c r="D31" s="99"/>
      <c r="E31" s="98">
        <v>5203</v>
      </c>
      <c r="F31" s="99"/>
      <c r="G31" s="97">
        <f t="shared" si="1"/>
        <v>99.12364259859021</v>
      </c>
    </row>
    <row r="32" spans="1:7" s="38" customFormat="1" ht="12" customHeight="1" thickBot="1">
      <c r="A32" s="186">
        <v>600</v>
      </c>
      <c r="B32" s="187" t="s">
        <v>64</v>
      </c>
      <c r="C32" s="113">
        <v>6465</v>
      </c>
      <c r="D32" s="114"/>
      <c r="E32" s="113">
        <v>201</v>
      </c>
      <c r="F32" s="114"/>
      <c r="G32" s="91">
        <f>E32/C32*100</f>
        <v>3.109048723897912</v>
      </c>
    </row>
    <row r="33" spans="1:7" s="38" customFormat="1" ht="12" customHeight="1" thickBot="1">
      <c r="A33" s="190">
        <v>700</v>
      </c>
      <c r="B33" s="191" t="s">
        <v>65</v>
      </c>
      <c r="C33" s="115">
        <f>SUM(C34:C38)</f>
        <v>236148</v>
      </c>
      <c r="D33" s="115">
        <f>SUM(D34:D38)</f>
        <v>0</v>
      </c>
      <c r="E33" s="115">
        <f>SUM(E34:E38)</f>
        <v>235974</v>
      </c>
      <c r="F33" s="116"/>
      <c r="G33" s="91">
        <f>E33/C33*100</f>
        <v>99.92631739417654</v>
      </c>
    </row>
    <row r="34" spans="1:7" s="38" customFormat="1" ht="12" customHeight="1">
      <c r="A34" s="192">
        <v>701</v>
      </c>
      <c r="B34" s="118" t="s">
        <v>66</v>
      </c>
      <c r="C34" s="117">
        <v>91704</v>
      </c>
      <c r="D34" s="118"/>
      <c r="E34" s="117">
        <v>91704</v>
      </c>
      <c r="F34" s="118"/>
      <c r="G34" s="97">
        <f aca="true" t="shared" si="2" ref="G34:G45">E34/C34*100</f>
        <v>100</v>
      </c>
    </row>
    <row r="35" spans="1:7" s="38" customFormat="1" ht="12" customHeight="1">
      <c r="A35" s="188">
        <v>702</v>
      </c>
      <c r="B35" s="120" t="s">
        <v>67</v>
      </c>
      <c r="C35" s="119">
        <v>92102</v>
      </c>
      <c r="D35" s="120"/>
      <c r="E35" s="119">
        <v>92100</v>
      </c>
      <c r="F35" s="120"/>
      <c r="G35" s="97">
        <f t="shared" si="2"/>
        <v>99.99782849449524</v>
      </c>
    </row>
    <row r="36" spans="1:7" s="38" customFormat="1" ht="12" customHeight="1">
      <c r="A36" s="188">
        <v>703</v>
      </c>
      <c r="B36" s="120" t="s">
        <v>129</v>
      </c>
      <c r="C36" s="119">
        <v>31074</v>
      </c>
      <c r="D36" s="120"/>
      <c r="E36" s="119">
        <v>31065</v>
      </c>
      <c r="F36" s="120"/>
      <c r="G36" s="97">
        <f t="shared" si="2"/>
        <v>99.9710368797065</v>
      </c>
    </row>
    <row r="37" spans="1:7" s="38" customFormat="1" ht="12" customHeight="1">
      <c r="A37" s="188">
        <v>707</v>
      </c>
      <c r="B37" s="124" t="s">
        <v>68</v>
      </c>
      <c r="C37" s="119">
        <v>14400</v>
      </c>
      <c r="D37" s="120"/>
      <c r="E37" s="119">
        <v>14267</v>
      </c>
      <c r="F37" s="120"/>
      <c r="G37" s="97">
        <f t="shared" si="2"/>
        <v>99.07638888888889</v>
      </c>
    </row>
    <row r="38" spans="1:7" s="38" customFormat="1" ht="12" customHeight="1" thickBot="1">
      <c r="A38" s="189">
        <v>709</v>
      </c>
      <c r="B38" s="193" t="s">
        <v>69</v>
      </c>
      <c r="C38" s="121">
        <v>6868</v>
      </c>
      <c r="D38" s="122"/>
      <c r="E38" s="121">
        <v>6838</v>
      </c>
      <c r="F38" s="122"/>
      <c r="G38" s="97">
        <f t="shared" si="2"/>
        <v>99.56319161327897</v>
      </c>
    </row>
    <row r="39" spans="1:7" s="38" customFormat="1" ht="12" customHeight="1" thickBot="1">
      <c r="A39" s="168">
        <v>800</v>
      </c>
      <c r="B39" s="175" t="s">
        <v>70</v>
      </c>
      <c r="C39" s="113">
        <f>SUM(C40:C41)</f>
        <v>27140</v>
      </c>
      <c r="D39" s="113">
        <f>SUM(D40:D41)</f>
        <v>0</v>
      </c>
      <c r="E39" s="113">
        <f>SUM(E40:E41)</f>
        <v>27134</v>
      </c>
      <c r="F39" s="114"/>
      <c r="G39" s="91">
        <f>E39/C39*100</f>
        <v>99.97789240972735</v>
      </c>
    </row>
    <row r="40" spans="1:7" s="194" customFormat="1" ht="12" customHeight="1">
      <c r="A40" s="192">
        <v>801</v>
      </c>
      <c r="B40" s="118" t="s">
        <v>71</v>
      </c>
      <c r="C40" s="117">
        <v>24736</v>
      </c>
      <c r="D40" s="118"/>
      <c r="E40" s="117">
        <v>24735</v>
      </c>
      <c r="F40" s="118"/>
      <c r="G40" s="97">
        <f t="shared" si="2"/>
        <v>99.99595730918499</v>
      </c>
    </row>
    <row r="41" spans="1:7" s="194" customFormat="1" ht="12" customHeight="1" thickBot="1">
      <c r="A41" s="189">
        <v>804</v>
      </c>
      <c r="B41" s="122" t="s">
        <v>72</v>
      </c>
      <c r="C41" s="121">
        <v>2404</v>
      </c>
      <c r="D41" s="122"/>
      <c r="E41" s="121">
        <v>2399</v>
      </c>
      <c r="F41" s="122"/>
      <c r="G41" s="97">
        <f t="shared" si="2"/>
        <v>99.79201331114808</v>
      </c>
    </row>
    <row r="42" spans="1:7" s="194" customFormat="1" ht="12" customHeight="1" thickBot="1">
      <c r="A42" s="195">
        <v>1000</v>
      </c>
      <c r="B42" s="175" t="s">
        <v>74</v>
      </c>
      <c r="C42" s="113">
        <f>SUM(C43:C45)</f>
        <v>46402</v>
      </c>
      <c r="D42" s="113">
        <f>SUM(D43:D45)</f>
        <v>0</v>
      </c>
      <c r="E42" s="113">
        <f>SUM(E43:E45)</f>
        <v>36062</v>
      </c>
      <c r="F42" s="114"/>
      <c r="G42" s="91">
        <f>E42/C42*100</f>
        <v>77.71647773802853</v>
      </c>
    </row>
    <row r="43" spans="1:7" s="38" customFormat="1" ht="12" customHeight="1">
      <c r="A43" s="27">
        <v>1002</v>
      </c>
      <c r="B43" s="40" t="s">
        <v>99</v>
      </c>
      <c r="C43" s="119"/>
      <c r="D43" s="118"/>
      <c r="E43" s="119"/>
      <c r="F43" s="118"/>
      <c r="G43" s="97"/>
    </row>
    <row r="44" spans="1:7" s="41" customFormat="1" ht="12" customHeight="1">
      <c r="A44" s="26">
        <v>1003</v>
      </c>
      <c r="B44" s="24" t="s">
        <v>75</v>
      </c>
      <c r="C44" s="123">
        <v>44183</v>
      </c>
      <c r="D44" s="124"/>
      <c r="E44" s="123">
        <v>33856</v>
      </c>
      <c r="F44" s="124"/>
      <c r="G44" s="97">
        <f t="shared" si="2"/>
        <v>76.62675689744924</v>
      </c>
    </row>
    <row r="45" spans="1:7" s="38" customFormat="1" ht="12" customHeight="1" thickBot="1">
      <c r="A45" s="28">
        <v>1006</v>
      </c>
      <c r="B45" s="29" t="s">
        <v>76</v>
      </c>
      <c r="C45" s="125">
        <v>2219</v>
      </c>
      <c r="D45" s="126"/>
      <c r="E45" s="125">
        <v>2206</v>
      </c>
      <c r="F45" s="126"/>
      <c r="G45" s="97">
        <f t="shared" si="2"/>
        <v>99.41415051825146</v>
      </c>
    </row>
    <row r="46" spans="1:7" ht="13.5" customHeight="1" hidden="1">
      <c r="A46" s="30">
        <v>1101</v>
      </c>
      <c r="B46" s="31" t="s">
        <v>77</v>
      </c>
      <c r="C46" s="108"/>
      <c r="D46" s="109"/>
      <c r="E46" s="108"/>
      <c r="F46" s="109"/>
      <c r="G46" s="127"/>
    </row>
    <row r="47" spans="1:7" ht="13.5" customHeight="1" hidden="1">
      <c r="A47" s="27">
        <v>1102</v>
      </c>
      <c r="B47" s="24" t="s">
        <v>78</v>
      </c>
      <c r="C47" s="95"/>
      <c r="D47" s="96"/>
      <c r="E47" s="95"/>
      <c r="F47" s="96"/>
      <c r="G47" s="97"/>
    </row>
    <row r="48" spans="1:7" ht="14.25" customHeight="1" hidden="1">
      <c r="A48" s="27">
        <v>1103</v>
      </c>
      <c r="B48" s="24" t="s">
        <v>79</v>
      </c>
      <c r="C48" s="95"/>
      <c r="D48" s="96"/>
      <c r="E48" s="95"/>
      <c r="F48" s="96"/>
      <c r="G48" s="97"/>
    </row>
    <row r="49" spans="1:7" ht="13.5" customHeight="1" hidden="1" thickBot="1">
      <c r="A49" s="32">
        <v>1104</v>
      </c>
      <c r="B49" s="33" t="s">
        <v>80</v>
      </c>
      <c r="C49" s="106"/>
      <c r="D49" s="107"/>
      <c r="E49" s="106"/>
      <c r="F49" s="107"/>
      <c r="G49" s="128"/>
    </row>
    <row r="50" spans="1:7" ht="13.5" customHeight="1" thickBot="1">
      <c r="A50" s="25">
        <v>1100</v>
      </c>
      <c r="B50" s="37" t="s">
        <v>73</v>
      </c>
      <c r="C50" s="78">
        <f>SUM(C51:C53)</f>
        <v>9168</v>
      </c>
      <c r="D50" s="78">
        <f>SUM(D51:D53)</f>
        <v>0</v>
      </c>
      <c r="E50" s="78">
        <f>SUM(E51:E53)</f>
        <v>5268</v>
      </c>
      <c r="F50" s="129"/>
      <c r="G50" s="91">
        <f>E50/C50*100</f>
        <v>57.460732984293195</v>
      </c>
    </row>
    <row r="51" spans="1:7" ht="13.5" customHeight="1">
      <c r="A51" s="26">
        <v>1101</v>
      </c>
      <c r="B51" s="39" t="s">
        <v>100</v>
      </c>
      <c r="C51" s="104">
        <v>8788</v>
      </c>
      <c r="D51" s="130"/>
      <c r="E51" s="131">
        <v>4888</v>
      </c>
      <c r="F51" s="132"/>
      <c r="G51" s="97">
        <f>E51/C51*100</f>
        <v>55.62130177514793</v>
      </c>
    </row>
    <row r="52" spans="1:7" ht="13.5" customHeight="1">
      <c r="A52" s="27">
        <v>1102</v>
      </c>
      <c r="B52" s="24" t="s">
        <v>101</v>
      </c>
      <c r="C52" s="95">
        <v>380</v>
      </c>
      <c r="D52" s="110"/>
      <c r="E52" s="111">
        <v>380</v>
      </c>
      <c r="F52" s="112"/>
      <c r="G52" s="97">
        <f>E52/C52*100</f>
        <v>100</v>
      </c>
    </row>
    <row r="53" spans="1:7" ht="13.5" customHeight="1" thickBot="1">
      <c r="A53" s="54">
        <v>1103</v>
      </c>
      <c r="B53" s="21" t="s">
        <v>102</v>
      </c>
      <c r="C53" s="98"/>
      <c r="D53" s="133"/>
      <c r="E53" s="134"/>
      <c r="F53" s="135"/>
      <c r="G53" s="97"/>
    </row>
    <row r="54" spans="1:7" ht="13.5" customHeight="1" thickBot="1">
      <c r="A54" s="25">
        <v>1200</v>
      </c>
      <c r="B54" s="37" t="s">
        <v>103</v>
      </c>
      <c r="C54" s="78">
        <v>788</v>
      </c>
      <c r="D54" s="136"/>
      <c r="E54" s="137">
        <v>788</v>
      </c>
      <c r="F54" s="129"/>
      <c r="G54" s="91">
        <f>E54/C54*100</f>
        <v>100</v>
      </c>
    </row>
    <row r="55" spans="1:7" ht="13.5" customHeight="1" thickBot="1">
      <c r="A55" s="55">
        <v>1300</v>
      </c>
      <c r="B55" s="56" t="s">
        <v>49</v>
      </c>
      <c r="C55" s="138"/>
      <c r="D55" s="139"/>
      <c r="E55" s="140"/>
      <c r="F55" s="141"/>
      <c r="G55" s="142"/>
    </row>
    <row r="56" spans="1:7" ht="16.5" customHeight="1" thickBot="1">
      <c r="A56" s="52"/>
      <c r="B56" s="53" t="s">
        <v>104</v>
      </c>
      <c r="C56" s="78">
        <f>C5+C14+C15+C19+C27+C32+C33+C39+C42+C50+C55+C54-1</f>
        <v>812238</v>
      </c>
      <c r="D56" s="78">
        <f>D5+D14+D15+D19+D27+D32+D33+D39+D42+D50+D55+D54-1</f>
        <v>-1</v>
      </c>
      <c r="E56" s="78">
        <f>E5+E14+E15+E19+E27+E32+E33+E39+E42+E50+E55+E54</f>
        <v>740523</v>
      </c>
      <c r="F56" s="129"/>
      <c r="G56" s="91">
        <f>E56/C56*100</f>
        <v>91.17069134908733</v>
      </c>
    </row>
    <row r="57" ht="9.75" customHeight="1"/>
    <row r="58" spans="1:2" ht="14.25">
      <c r="A58" s="196" t="s">
        <v>115</v>
      </c>
      <c r="B58" s="196"/>
    </row>
    <row r="59" spans="1:2" ht="14.25">
      <c r="A59" s="63" t="s">
        <v>114</v>
      </c>
      <c r="B59" s="63"/>
    </row>
    <row r="61" ht="12.75">
      <c r="A61" t="s">
        <v>116</v>
      </c>
    </row>
    <row r="62" ht="12.75">
      <c r="A62" t="s">
        <v>132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2020-01-14T03:31:28Z</cp:lastPrinted>
  <dcterms:created xsi:type="dcterms:W3CDTF">1996-10-08T23:32:33Z</dcterms:created>
  <dcterms:modified xsi:type="dcterms:W3CDTF">2020-01-16T09:33:10Z</dcterms:modified>
  <cp:category/>
  <cp:version/>
  <cp:contentType/>
  <cp:contentStatus/>
</cp:coreProperties>
</file>