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<sst xmlns="http://schemas.openxmlformats.org/spreadsheetml/2006/main" count="138" uniqueCount="133">
  <si>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</si>
  <si>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</si>
  <si>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</si>
  <si>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</si>
  <si>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</si>
  <si>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</si>
  <si>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</si>
  <si>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</si>
  <si>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</si>
  <si>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</si>
  <si>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</si>
  <si>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</si>
  <si>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</si>
  <si>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</si>
  <si>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</si>
  <si>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</si>
  <si>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</si>
  <si>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</si>
  <si>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</si>
  <si>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</si>
  <si>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</si>
  <si>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</si>
  <si>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</si>
  <si>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</si>
  <si>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</si>
  <si>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</si>
  <si>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</si>
  <si>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</si>
  <si>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</si>
  <si>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</si>
  <si>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</si>
  <si>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</si>
  <si>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</si>
  <si>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</si>
  <si>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</si>
  <si>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</si>
  <si>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</si>
  <si>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</si>
  <si>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</si>
  <si>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</si>
  <si>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</si>
  <si>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</si>
  <si>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</si>
  <si>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</si>
  <si>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</si>
  <si>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</si>
  <si>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</si>
  <si>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</si>
  <si>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</si>
  <si>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</si>
  <si>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</si>
  <si>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</si>
  <si>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</si>
  <si>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</si>
  <si>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</si>
  <si>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</si>
  <si>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</si>
  <si>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</si>
  <si>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</si>
  <si>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</si>
  <si>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</si>
  <si>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</si>
  <si>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</si>
  <si>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</si>
  <si>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</si>
  <si>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</si>
  <si>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</si>
  <si>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</si>
  <si>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</si>
  <si>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</si>
  <si>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</si>
  <si>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</si>
  <si>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</si>
  <si>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</si>
  <si>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</si>
  <si>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</si>
  <si>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</si>
  <si>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</si>
  <si>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</si>
  <si>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</si>
  <si>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</si>
  <si>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</si>
  <si>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</si>
  <si>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</si>
  <si>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</si>
  <si>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</si>
  <si>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</si>
  <si>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</si>
  <si>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</si>
  <si>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</si>
  <si>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</si>
  <si>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</si>
  <si>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</si>
  <si>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</si>
  <si>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</si>
  <si>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</si>
  <si>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</si>
  <si>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</si>
  <si>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</si>
  <si>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</si>
  <si>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</si>
  <si>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</si>
  <si>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</si>
  <si>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</si>
  <si>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</si>
  <si>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</si>
  <si>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</si>
  <si>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</si>
  <si>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</si>
  <si>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</si>
  <si>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</si>
  <si>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</si>
  <si>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</si>
  <si>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</si>
  <si>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</si>
  <si>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</si>
  <si>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</si>
  <si>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</si>
  <si>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</si>
  <si>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</si>
  <si>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</si>
  <si>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</si>
  <si>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</si>
  <si>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</si>
  <si>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</si>
  <si>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</si>
  <si>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</si>
  <si>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</si>
  <si>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</si>
  <si>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</si>
  <si>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</si>
  <si>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доходам по состоянию на 01 августа 2019 года.</t>
  </si>
  <si>
    <t>по расходам  по состоянию на 01 августа 2019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</si>
</sst>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1" fontId="0" fillId="33" borderId="11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7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vertical="center"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0" fillId="33" borderId="19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33" borderId="20" xfId="0" applyFont="1" applyFill="1" applyBorder="1" applyAlignment="1">
      <alignment wrapText="1"/>
    </xf>
    <xf numFmtId="0" fontId="0" fillId="33" borderId="19" xfId="0" applyFont="1" applyFill="1" applyBorder="1" applyAlignment="1">
      <alignment wrapText="1"/>
    </xf>
    <xf numFmtId="2" fontId="0" fillId="33" borderId="19" xfId="0" applyNumberFormat="1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180" fontId="0" fillId="33" borderId="23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180" fontId="12" fillId="33" borderId="17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6" xfId="0" applyFont="1" applyFill="1" applyBorder="1" applyAlignment="1">
      <alignment horizontal="left" vertical="center" wrapText="1"/>
    </xf>
    <xf numFmtId="0" fontId="12" fillId="33" borderId="26" xfId="0" applyFont="1" applyFill="1" applyBorder="1" applyAlignment="1">
      <alignment/>
    </xf>
    <xf numFmtId="180" fontId="0" fillId="33" borderId="19" xfId="0" applyNumberForma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180" fontId="0" fillId="33" borderId="11" xfId="0" applyNumberFormat="1" applyFill="1" applyBorder="1" applyAlignment="1">
      <alignment horizontal="center"/>
    </xf>
    <xf numFmtId="180" fontId="0" fillId="33" borderId="27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27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180" fontId="1" fillId="33" borderId="28" xfId="0" applyNumberFormat="1" applyFont="1" applyFill="1" applyBorder="1" applyAlignment="1">
      <alignment horizontal="center"/>
    </xf>
    <xf numFmtId="0" fontId="1" fillId="33" borderId="29" xfId="0" applyFont="1" applyFill="1" applyBorder="1" applyAlignment="1">
      <alignment wrapText="1"/>
    </xf>
    <xf numFmtId="0" fontId="0" fillId="33" borderId="28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180" fontId="1" fillId="33" borderId="19" xfId="0" applyNumberFormat="1" applyFont="1" applyFill="1" applyBorder="1" applyAlignment="1">
      <alignment horizontal="center"/>
    </xf>
    <xf numFmtId="0" fontId="0" fillId="33" borderId="21" xfId="0" applyFill="1" applyBorder="1" applyAlignment="1">
      <alignment wrapText="1"/>
    </xf>
    <xf numFmtId="0" fontId="0" fillId="33" borderId="20" xfId="0" applyFill="1" applyBorder="1" applyAlignment="1">
      <alignment wrapText="1"/>
    </xf>
    <xf numFmtId="180" fontId="1" fillId="33" borderId="27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22" xfId="0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180" fontId="0" fillId="33" borderId="19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2" fontId="0" fillId="33" borderId="28" xfId="0" applyNumberFormat="1" applyFont="1" applyFill="1" applyBorder="1" applyAlignment="1">
      <alignment/>
    </xf>
    <xf numFmtId="0" fontId="1" fillId="33" borderId="27" xfId="0" applyFont="1" applyFill="1" applyBorder="1" applyAlignment="1">
      <alignment horizontal="center"/>
    </xf>
    <xf numFmtId="2" fontId="0" fillId="33" borderId="27" xfId="0" applyNumberFormat="1" applyFont="1" applyFill="1" applyBorder="1" applyAlignment="1">
      <alignment/>
    </xf>
    <xf numFmtId="0" fontId="12" fillId="33" borderId="33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37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0" fontId="12" fillId="33" borderId="40" xfId="0" applyFont="1" applyFill="1" applyBorder="1" applyAlignment="1">
      <alignment/>
    </xf>
    <xf numFmtId="0" fontId="3" fillId="33" borderId="27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2" fillId="33" borderId="27" xfId="0" applyFont="1" applyFill="1" applyBorder="1" applyAlignment="1">
      <alignment/>
    </xf>
    <xf numFmtId="0" fontId="12" fillId="33" borderId="41" xfId="0" applyFont="1" applyFill="1" applyBorder="1" applyAlignment="1">
      <alignment/>
    </xf>
    <xf numFmtId="0" fontId="12" fillId="33" borderId="42" xfId="0" applyFont="1" applyFill="1" applyBorder="1" applyAlignment="1">
      <alignment/>
    </xf>
    <xf numFmtId="0" fontId="12" fillId="33" borderId="43" xfId="0" applyFont="1" applyFill="1" applyBorder="1" applyAlignment="1">
      <alignment/>
    </xf>
    <xf numFmtId="2" fontId="12" fillId="33" borderId="17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6" xfId="0" applyNumberForma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16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8" xfId="0" applyNumberFormat="1" applyFill="1" applyBorder="1" applyAlignment="1">
      <alignment/>
    </xf>
    <xf numFmtId="2" fontId="0" fillId="33" borderId="27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22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31" xfId="0" applyFill="1" applyBorder="1" applyAlignment="1">
      <alignment wrapText="1"/>
    </xf>
    <xf numFmtId="0" fontId="0" fillId="33" borderId="2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0" fontId="0" fillId="33" borderId="22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6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6" xfId="0" applyNumberFormat="1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wrapText="1"/>
    </xf>
    <xf numFmtId="0" fontId="0" fillId="33" borderId="19" xfId="0" applyFill="1" applyBorder="1" applyAlignment="1">
      <alignment/>
    </xf>
    <xf numFmtId="3" fontId="1" fillId="33" borderId="19" xfId="0" applyNumberFormat="1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2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31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wrapText="1"/>
    </xf>
    <xf numFmtId="0" fontId="0" fillId="33" borderId="26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4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6">
      <selection activeCell="E41" sqref="E41"/>
    </sheetView>
  </sheetViews>
  <sheetFormatPr defaultColWidth="9.140625" defaultRowHeight="12.75"/>
  <cols>
    <col min="1" max="1" width="11.7109375" style="9" customWidth="1"/>
    <col min="2" max="2" width="47.57421875" style="9" customWidth="1"/>
    <col min="3" max="3" width="8.421875" style="9" customWidth="1"/>
    <col min="4" max="4" width="7.8515625" style="9" customWidth="1"/>
    <col min="5" max="5" width="7.7109375" style="9" customWidth="1"/>
    <col min="6" max="6" width="8.140625" style="9" customWidth="1"/>
    <col min="7" max="7" width="8.28125" style="9" customWidth="1"/>
    <col min="8" max="16384" width="9.140625" style="9" customWidth="1"/>
  </cols>
  <sheetData>
    <row r="1" spans="2:7" ht="9" customHeight="1">
      <c r="B1" s="119"/>
      <c r="C1" s="119"/>
      <c r="D1" s="119"/>
      <c r="E1" s="119"/>
      <c r="F1" s="119"/>
      <c r="G1" s="119"/>
    </row>
    <row r="2" spans="1:7" ht="12.75">
      <c r="A2" s="178" t="s">
        <v>105</v>
      </c>
      <c r="B2" s="178"/>
      <c r="C2" s="178"/>
      <c r="D2" s="178"/>
      <c r="E2" s="178"/>
      <c r="F2" s="178"/>
      <c r="G2" s="178"/>
    </row>
    <row r="3" spans="1:7" ht="12.75" customHeight="1">
      <c r="A3" s="178" t="s">
        <v>131</v>
      </c>
      <c r="B3" s="178"/>
      <c r="C3" s="178"/>
      <c r="D3" s="178"/>
      <c r="E3" s="178"/>
      <c r="F3" s="178"/>
      <c r="G3" s="178"/>
    </row>
    <row r="4" spans="5:7" ht="11.25" customHeight="1" thickBot="1">
      <c r="E4" s="179" t="s">
        <v>0</v>
      </c>
      <c r="F4" s="179"/>
      <c r="G4" s="179"/>
    </row>
    <row r="5" spans="1:7" ht="12.75">
      <c r="A5" s="191" t="s">
        <v>1</v>
      </c>
      <c r="B5" s="191" t="s">
        <v>2</v>
      </c>
      <c r="C5" s="183" t="s">
        <v>84</v>
      </c>
      <c r="D5" s="183" t="s">
        <v>86</v>
      </c>
      <c r="E5" s="180" t="s">
        <v>3</v>
      </c>
      <c r="F5" s="183" t="s">
        <v>85</v>
      </c>
      <c r="G5" s="186" t="s">
        <v>87</v>
      </c>
    </row>
    <row r="6" spans="1:7" ht="12.75">
      <c r="A6" s="192"/>
      <c r="B6" s="192"/>
      <c r="C6" s="184"/>
      <c r="D6" s="184"/>
      <c r="E6" s="181"/>
      <c r="F6" s="184"/>
      <c r="G6" s="187"/>
    </row>
    <row r="7" spans="1:7" ht="21" customHeight="1" thickBot="1">
      <c r="A7" s="193"/>
      <c r="B7" s="193"/>
      <c r="C7" s="185"/>
      <c r="D7" s="185"/>
      <c r="E7" s="182"/>
      <c r="F7" s="185"/>
      <c r="G7" s="188"/>
    </row>
    <row r="8" spans="1:7" ht="16.5" customHeight="1" thickBot="1">
      <c r="A8" s="120" t="s">
        <v>4</v>
      </c>
      <c r="B8" s="121" t="s">
        <v>5</v>
      </c>
      <c r="C8" s="122">
        <f>SUM(C9:C25)</f>
        <v>144295</v>
      </c>
      <c r="D8" s="123">
        <f>SUM(D9:D25)</f>
        <v>84172.08333333333</v>
      </c>
      <c r="E8" s="124">
        <f>SUM(E9:E25)</f>
        <v>70433</v>
      </c>
      <c r="F8" s="125">
        <f>E8/D8*100</f>
        <v>83.67738709885008</v>
      </c>
      <c r="G8" s="125">
        <f>E8/C8*100</f>
        <v>48.81180914099588</v>
      </c>
    </row>
    <row r="9" spans="1:7" ht="13.5" customHeight="1">
      <c r="A9" s="126" t="s">
        <v>6</v>
      </c>
      <c r="B9" s="127" t="s">
        <v>7</v>
      </c>
      <c r="C9" s="128">
        <v>120405</v>
      </c>
      <c r="D9" s="8">
        <f>C9/12*7</f>
        <v>70236.25</v>
      </c>
      <c r="E9" s="129">
        <v>55054</v>
      </c>
      <c r="F9" s="130">
        <f>E9/D9*100</f>
        <v>78.38402534303867</v>
      </c>
      <c r="G9" s="130">
        <f>E9/C9*100</f>
        <v>45.72401478343922</v>
      </c>
    </row>
    <row r="10" spans="1:7" ht="27.75" customHeight="1">
      <c r="A10" s="131" t="s">
        <v>106</v>
      </c>
      <c r="B10" s="132" t="s">
        <v>108</v>
      </c>
      <c r="C10" s="133">
        <v>6434</v>
      </c>
      <c r="D10" s="8">
        <f>C10/12*7</f>
        <v>3753.1666666666665</v>
      </c>
      <c r="E10" s="8">
        <v>3814</v>
      </c>
      <c r="F10" s="2">
        <f>E10/D10*100</f>
        <v>101.62085350148764</v>
      </c>
      <c r="G10" s="2">
        <f>E10/C10*100</f>
        <v>59.27883120920112</v>
      </c>
    </row>
    <row r="11" spans="1:7" ht="27.75" customHeight="1">
      <c r="A11" s="131" t="s">
        <v>119</v>
      </c>
      <c r="B11" s="134" t="s">
        <v>120</v>
      </c>
      <c r="C11" s="133">
        <v>2478</v>
      </c>
      <c r="D11" s="8">
        <f>C11/12*7</f>
        <v>1445.5</v>
      </c>
      <c r="E11" s="8">
        <v>2108</v>
      </c>
      <c r="F11" s="2">
        <f>E11/D11*100</f>
        <v>145.83189207886545</v>
      </c>
      <c r="G11" s="2">
        <f>E11/C11*100</f>
        <v>85.0686037126715</v>
      </c>
    </row>
    <row r="12" spans="1:7" ht="24.75" customHeight="1">
      <c r="A12" s="135" t="s">
        <v>8</v>
      </c>
      <c r="B12" s="136" t="s">
        <v>9</v>
      </c>
      <c r="C12" s="133">
        <v>2319</v>
      </c>
      <c r="D12" s="8">
        <f>C12/12*7</f>
        <v>1352.75</v>
      </c>
      <c r="E12" s="8">
        <v>1356</v>
      </c>
      <c r="F12" s="2">
        <f>E12/D12*100</f>
        <v>100.24025133986325</v>
      </c>
      <c r="G12" s="2">
        <f>E12/C12*100</f>
        <v>58.47347994825356</v>
      </c>
    </row>
    <row r="13" spans="1:7" ht="12" customHeight="1">
      <c r="A13" s="137" t="s">
        <v>10</v>
      </c>
      <c r="B13" s="138" t="s">
        <v>11</v>
      </c>
      <c r="C13" s="133"/>
      <c r="D13" s="8"/>
      <c r="E13" s="139">
        <v>2</v>
      </c>
      <c r="F13" s="140"/>
      <c r="G13" s="140"/>
    </row>
    <row r="14" spans="1:7" ht="25.5" customHeight="1">
      <c r="A14" s="137" t="s">
        <v>107</v>
      </c>
      <c r="B14" s="138" t="s">
        <v>109</v>
      </c>
      <c r="C14" s="133">
        <v>60</v>
      </c>
      <c r="D14" s="8">
        <f>C14/12*7</f>
        <v>35</v>
      </c>
      <c r="E14" s="139">
        <v>46</v>
      </c>
      <c r="F14" s="2">
        <f>E14/D14*100</f>
        <v>131.42857142857142</v>
      </c>
      <c r="G14" s="2">
        <f>E14/C14*100</f>
        <v>76.66666666666667</v>
      </c>
    </row>
    <row r="15" spans="1:7" ht="12.75" customHeight="1">
      <c r="A15" s="137" t="s">
        <v>12</v>
      </c>
      <c r="B15" s="138" t="s">
        <v>13</v>
      </c>
      <c r="C15" s="133">
        <v>3327</v>
      </c>
      <c r="D15" s="8">
        <f>C15/12*7</f>
        <v>1940.75</v>
      </c>
      <c r="E15" s="139">
        <v>441</v>
      </c>
      <c r="F15" s="2">
        <f>E15/D15*100</f>
        <v>22.72317403065825</v>
      </c>
      <c r="G15" s="2">
        <f>E15/C15*100</f>
        <v>13.255184851217313</v>
      </c>
    </row>
    <row r="16" spans="1:7" ht="12.75">
      <c r="A16" s="141" t="s">
        <v>14</v>
      </c>
      <c r="B16" s="139" t="s">
        <v>15</v>
      </c>
      <c r="C16" s="133">
        <v>4770</v>
      </c>
      <c r="D16" s="8">
        <f>C16/12*7</f>
        <v>2782.5</v>
      </c>
      <c r="E16" s="139">
        <v>2863</v>
      </c>
      <c r="F16" s="2">
        <f>E16/D16*100</f>
        <v>102.89308176100629</v>
      </c>
      <c r="G16" s="2">
        <f>E16/C16*100</f>
        <v>60.020964360587</v>
      </c>
    </row>
    <row r="17" spans="1:7" ht="12.75">
      <c r="A17" s="141" t="s">
        <v>16</v>
      </c>
      <c r="B17" s="142" t="s">
        <v>17</v>
      </c>
      <c r="C17" s="133"/>
      <c r="D17" s="8"/>
      <c r="E17" s="139">
        <v>27</v>
      </c>
      <c r="F17" s="2"/>
      <c r="G17" s="2"/>
    </row>
    <row r="18" spans="1:7" ht="25.5">
      <c r="A18" s="141" t="s">
        <v>18</v>
      </c>
      <c r="B18" s="143" t="s">
        <v>88</v>
      </c>
      <c r="C18" s="133"/>
      <c r="D18" s="8"/>
      <c r="E18" s="139"/>
      <c r="F18" s="2"/>
      <c r="G18" s="2"/>
    </row>
    <row r="19" spans="1:7" ht="24" customHeight="1">
      <c r="A19" s="144" t="s">
        <v>19</v>
      </c>
      <c r="B19" s="136" t="s">
        <v>89</v>
      </c>
      <c r="C19" s="133">
        <v>3576</v>
      </c>
      <c r="D19" s="8">
        <f>C19/12*7</f>
        <v>2086</v>
      </c>
      <c r="E19" s="139">
        <v>3018</v>
      </c>
      <c r="F19" s="2">
        <f>E19/D19*100</f>
        <v>144.67881112176414</v>
      </c>
      <c r="G19" s="2">
        <f>E19/C19*100</f>
        <v>84.39597315436241</v>
      </c>
    </row>
    <row r="20" spans="1:7" ht="15" customHeight="1">
      <c r="A20" s="144" t="s">
        <v>20</v>
      </c>
      <c r="B20" s="145" t="s">
        <v>21</v>
      </c>
      <c r="C20" s="133">
        <v>60</v>
      </c>
      <c r="D20" s="8">
        <f>C20/12*7</f>
        <v>35</v>
      </c>
      <c r="E20" s="139">
        <v>13</v>
      </c>
      <c r="F20" s="2">
        <f>E20/D20*100</f>
        <v>37.142857142857146</v>
      </c>
      <c r="G20" s="2">
        <f>E20/C20*100</f>
        <v>21.666666666666668</v>
      </c>
    </row>
    <row r="21" spans="1:7" ht="25.5">
      <c r="A21" s="141" t="s">
        <v>22</v>
      </c>
      <c r="B21" s="146" t="s">
        <v>23</v>
      </c>
      <c r="C21" s="133">
        <v>385</v>
      </c>
      <c r="D21" s="8">
        <f>C21/12*7</f>
        <v>224.58333333333334</v>
      </c>
      <c r="E21" s="139">
        <v>687</v>
      </c>
      <c r="F21" s="2">
        <f>E21/D21*100</f>
        <v>305.899814471243</v>
      </c>
      <c r="G21" s="2">
        <f>E21/C21*100</f>
        <v>178.44155844155844</v>
      </c>
    </row>
    <row r="22" spans="1:7" ht="25.5">
      <c r="A22" s="141" t="s">
        <v>24</v>
      </c>
      <c r="B22" s="146" t="s">
        <v>25</v>
      </c>
      <c r="C22" s="133">
        <v>471</v>
      </c>
      <c r="D22" s="8">
        <f>C22/12*7</f>
        <v>274.75</v>
      </c>
      <c r="E22" s="139">
        <v>628</v>
      </c>
      <c r="F22" s="2">
        <f>E22/D22*100</f>
        <v>228.57142857142856</v>
      </c>
      <c r="G22" s="2">
        <f>E22/C22*100</f>
        <v>133.33333333333331</v>
      </c>
    </row>
    <row r="23" spans="1:7" ht="12.75">
      <c r="A23" s="147" t="s">
        <v>26</v>
      </c>
      <c r="B23" s="146" t="s">
        <v>27</v>
      </c>
      <c r="C23" s="133"/>
      <c r="D23" s="8"/>
      <c r="E23" s="139"/>
      <c r="F23" s="2"/>
      <c r="G23" s="2"/>
    </row>
    <row r="24" spans="1:7" ht="15.75" customHeight="1">
      <c r="A24" s="141" t="s">
        <v>28</v>
      </c>
      <c r="B24" s="146" t="s">
        <v>29</v>
      </c>
      <c r="C24" s="133">
        <v>10</v>
      </c>
      <c r="D24" s="8">
        <f>C24/12*7</f>
        <v>5.833333333333334</v>
      </c>
      <c r="E24" s="139">
        <v>376</v>
      </c>
      <c r="F24" s="2">
        <f>E24/D24*100</f>
        <v>6445.714285714285</v>
      </c>
      <c r="G24" s="2">
        <f>E24/C24*100</f>
        <v>3760</v>
      </c>
    </row>
    <row r="25" spans="1:7" ht="13.5" thickBot="1">
      <c r="A25" s="148" t="s">
        <v>30</v>
      </c>
      <c r="B25" s="149" t="s">
        <v>31</v>
      </c>
      <c r="C25" s="150"/>
      <c r="D25" s="151"/>
      <c r="E25" s="149"/>
      <c r="F25" s="152"/>
      <c r="G25" s="152"/>
    </row>
    <row r="26" spans="1:7" ht="15" customHeight="1" thickBot="1">
      <c r="A26" s="153" t="s">
        <v>32</v>
      </c>
      <c r="B26" s="154" t="s">
        <v>33</v>
      </c>
      <c r="C26" s="155">
        <f>C27+C36</f>
        <v>562625</v>
      </c>
      <c r="D26" s="155">
        <f>D27+D36</f>
        <v>201691</v>
      </c>
      <c r="E26" s="155">
        <f>E27+E36+E35</f>
        <v>244400</v>
      </c>
      <c r="F26" s="156">
        <f>E26/D26*100</f>
        <v>121.17546147324371</v>
      </c>
      <c r="G26" s="156">
        <f>E26/C26*100</f>
        <v>43.43923572539436</v>
      </c>
    </row>
    <row r="27" spans="1:7" ht="28.5" customHeight="1" thickBot="1">
      <c r="A27" s="157" t="s">
        <v>34</v>
      </c>
      <c r="B27" s="158" t="s">
        <v>35</v>
      </c>
      <c r="C27" s="155">
        <f>SUM(C28,C30,C33,C34,C35)</f>
        <v>562625</v>
      </c>
      <c r="D27" s="155">
        <f>SUM(D28,D30,D33,D34,D35)</f>
        <v>201691</v>
      </c>
      <c r="E27" s="155">
        <f>SUM(E28,E30,E33,E34)</f>
        <v>245480</v>
      </c>
      <c r="F27" s="156">
        <f>E27/D27*100</f>
        <v>121.7109340525854</v>
      </c>
      <c r="G27" s="156">
        <f>E27/C27*100</f>
        <v>43.63119306820706</v>
      </c>
    </row>
    <row r="28" spans="1:7" ht="25.5">
      <c r="A28" s="159" t="s">
        <v>127</v>
      </c>
      <c r="B28" s="160" t="s">
        <v>126</v>
      </c>
      <c r="C28" s="161">
        <f>C29</f>
        <v>31667</v>
      </c>
      <c r="D28" s="161">
        <f>D29</f>
        <v>15834</v>
      </c>
      <c r="E28" s="161">
        <f>E29</f>
        <v>18473</v>
      </c>
      <c r="F28" s="2">
        <f aca="true" t="shared" si="0" ref="F28:F34">E28/D28*100</f>
        <v>116.66666666666667</v>
      </c>
      <c r="G28" s="2">
        <f>E28/C28*100</f>
        <v>58.33517541920611</v>
      </c>
    </row>
    <row r="29" spans="1:7" ht="12.75">
      <c r="A29" s="162">
        <v>20215001</v>
      </c>
      <c r="B29" s="163" t="s">
        <v>90</v>
      </c>
      <c r="C29" s="161">
        <v>31667</v>
      </c>
      <c r="D29" s="161">
        <v>15834</v>
      </c>
      <c r="E29" s="164">
        <v>18473</v>
      </c>
      <c r="F29" s="2">
        <f t="shared" si="0"/>
        <v>116.66666666666667</v>
      </c>
      <c r="G29" s="2">
        <f>E29/C29*100</f>
        <v>58.33517541920611</v>
      </c>
    </row>
    <row r="30" spans="1:7" ht="29.25" customHeight="1">
      <c r="A30" s="144" t="s">
        <v>122</v>
      </c>
      <c r="B30" s="146" t="s">
        <v>123</v>
      </c>
      <c r="C30" s="140">
        <v>359937</v>
      </c>
      <c r="D30" s="140">
        <v>103782</v>
      </c>
      <c r="E30" s="139">
        <v>127443</v>
      </c>
      <c r="F30" s="2">
        <f t="shared" si="0"/>
        <v>122.79875122853674</v>
      </c>
      <c r="G30" s="2">
        <f>E30/C30*100</f>
        <v>35.407029563506946</v>
      </c>
    </row>
    <row r="31" spans="1:7" ht="51" hidden="1">
      <c r="A31" s="144" t="s">
        <v>91</v>
      </c>
      <c r="B31" s="165" t="s">
        <v>92</v>
      </c>
      <c r="C31" s="140"/>
      <c r="D31" s="140"/>
      <c r="E31" s="139"/>
      <c r="F31" s="2"/>
      <c r="G31" s="2"/>
    </row>
    <row r="32" spans="1:7" ht="12.75" customHeight="1" hidden="1">
      <c r="A32" s="135"/>
      <c r="B32" s="166"/>
      <c r="C32" s="140"/>
      <c r="D32" s="140"/>
      <c r="E32" s="139"/>
      <c r="F32" s="2" t="e">
        <f t="shared" si="0"/>
        <v>#DIV/0!</v>
      </c>
      <c r="G32" s="2" t="e">
        <f>E32/C32*100</f>
        <v>#DIV/0!</v>
      </c>
    </row>
    <row r="33" spans="1:7" ht="31.5" customHeight="1">
      <c r="A33" s="167" t="s">
        <v>125</v>
      </c>
      <c r="B33" s="146" t="s">
        <v>124</v>
      </c>
      <c r="C33" s="140">
        <v>159973</v>
      </c>
      <c r="D33" s="140">
        <v>80929</v>
      </c>
      <c r="E33" s="139">
        <v>98319</v>
      </c>
      <c r="F33" s="2">
        <f t="shared" si="0"/>
        <v>121.48797093748843</v>
      </c>
      <c r="G33" s="2">
        <f>E33/C33*100</f>
        <v>61.45974633219355</v>
      </c>
    </row>
    <row r="34" spans="1:7" ht="15" customHeight="1">
      <c r="A34" s="168" t="s">
        <v>128</v>
      </c>
      <c r="B34" s="169" t="s">
        <v>36</v>
      </c>
      <c r="C34" s="140">
        <v>11048</v>
      </c>
      <c r="D34" s="140">
        <v>1146</v>
      </c>
      <c r="E34" s="139">
        <v>1245</v>
      </c>
      <c r="F34" s="2">
        <f t="shared" si="0"/>
        <v>108.63874345549738</v>
      </c>
      <c r="G34" s="2">
        <f>E34/C34*100</f>
        <v>11.269007965242578</v>
      </c>
    </row>
    <row r="35" spans="1:7" ht="24.75" customHeight="1">
      <c r="A35" s="144" t="s">
        <v>37</v>
      </c>
      <c r="B35" s="146" t="s">
        <v>93</v>
      </c>
      <c r="C35" s="140"/>
      <c r="D35" s="140"/>
      <c r="E35" s="139">
        <v>441</v>
      </c>
      <c r="F35" s="140"/>
      <c r="G35" s="140"/>
    </row>
    <row r="36" spans="1:7" ht="54" customHeight="1" thickBot="1">
      <c r="A36" s="170" t="s">
        <v>129</v>
      </c>
      <c r="B36" s="171" t="s">
        <v>94</v>
      </c>
      <c r="C36" s="152"/>
      <c r="D36" s="149"/>
      <c r="E36" s="152">
        <v>-1521</v>
      </c>
      <c r="F36" s="149"/>
      <c r="G36" s="152"/>
    </row>
    <row r="37" spans="1:7" ht="27" customHeight="1" thickBot="1">
      <c r="A37" s="172" t="s">
        <v>38</v>
      </c>
      <c r="B37" s="173" t="s">
        <v>39</v>
      </c>
      <c r="C37" s="155"/>
      <c r="D37" s="155"/>
      <c r="E37" s="174"/>
      <c r="F37" s="155"/>
      <c r="G37" s="155"/>
    </row>
    <row r="38" spans="1:7" ht="18" customHeight="1" thickBot="1">
      <c r="A38" s="189" t="s">
        <v>40</v>
      </c>
      <c r="B38" s="190"/>
      <c r="C38" s="155">
        <f>C8+C26</f>
        <v>706920</v>
      </c>
      <c r="D38" s="155">
        <f>D8+D26</f>
        <v>285863.0833333333</v>
      </c>
      <c r="E38" s="155">
        <f>E8+E26</f>
        <v>314833</v>
      </c>
      <c r="F38" s="175">
        <f>E38/D38*100</f>
        <v>110.13419303005489</v>
      </c>
      <c r="G38" s="175">
        <f>E38/C38*100</f>
        <v>44.53587393198665</v>
      </c>
    </row>
    <row r="39" ht="10.5" customHeight="1">
      <c r="A39" s="176"/>
    </row>
    <row r="40" ht="12.75" hidden="1"/>
    <row r="41" spans="1:2" ht="14.25">
      <c r="A41" s="177" t="s">
        <v>115</v>
      </c>
      <c r="B41" s="177"/>
    </row>
    <row r="42" spans="1:2" ht="14.25">
      <c r="A42" s="118" t="s">
        <v>114</v>
      </c>
      <c r="B42" s="118"/>
    </row>
    <row r="44" ht="12.75">
      <c r="A44" s="9" t="s">
        <v>116</v>
      </c>
    </row>
    <row r="45" ht="12.75">
      <c r="A45" s="9" t="s">
        <v>117</v>
      </c>
    </row>
  </sheetData>
  <sheetProtection/>
  <mergeCells count="12">
    <mergeCell ref="C5:C7"/>
    <mergeCell ref="D5:D7"/>
    <mergeCell ref="A41:B41"/>
    <mergeCell ref="A2:G2"/>
    <mergeCell ref="A3:G3"/>
    <mergeCell ref="E4:G4"/>
    <mergeCell ref="E5:E7"/>
    <mergeCell ref="F5:F7"/>
    <mergeCell ref="G5:G7"/>
    <mergeCell ref="A38:B38"/>
    <mergeCell ref="A5:A7"/>
    <mergeCell ref="B5:B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6.7109375" style="9" customWidth="1"/>
    <col min="2" max="2" width="59.421875" style="9" customWidth="1"/>
    <col min="3" max="3" width="9.421875" style="9" customWidth="1"/>
    <col min="4" max="4" width="8.421875" style="9" hidden="1" customWidth="1"/>
    <col min="5" max="5" width="8.7109375" style="9" customWidth="1"/>
    <col min="6" max="6" width="6.7109375" style="9" hidden="1" customWidth="1"/>
    <col min="7" max="7" width="8.28125" style="9" customWidth="1"/>
    <col min="8" max="16384" width="9.140625" style="9" customWidth="1"/>
  </cols>
  <sheetData>
    <row r="1" spans="1:7" ht="12.75">
      <c r="A1" s="178" t="s">
        <v>105</v>
      </c>
      <c r="B1" s="178"/>
      <c r="C1" s="178"/>
      <c r="D1" s="178"/>
      <c r="E1" s="178"/>
      <c r="F1" s="178"/>
      <c r="G1" s="178"/>
    </row>
    <row r="2" spans="1:7" ht="12.75">
      <c r="A2" s="178" t="s">
        <v>132</v>
      </c>
      <c r="B2" s="178"/>
      <c r="C2" s="178"/>
      <c r="D2" s="178"/>
      <c r="E2" s="178"/>
      <c r="F2" s="178"/>
      <c r="G2" s="178"/>
    </row>
    <row r="3" spans="5:7" ht="12.75" customHeight="1" thickBot="1">
      <c r="E3" s="194" t="s">
        <v>41</v>
      </c>
      <c r="F3" s="194"/>
      <c r="G3" s="194"/>
    </row>
    <row r="4" spans="1:7" s="15" customFormat="1" ht="38.25" customHeight="1" thickBot="1">
      <c r="A4" s="10" t="s">
        <v>42</v>
      </c>
      <c r="B4" s="11" t="s">
        <v>43</v>
      </c>
      <c r="C4" s="12" t="s">
        <v>83</v>
      </c>
      <c r="D4" s="13" t="s">
        <v>44</v>
      </c>
      <c r="E4" s="12" t="s">
        <v>45</v>
      </c>
      <c r="F4" s="12" t="s">
        <v>46</v>
      </c>
      <c r="G4" s="14" t="s">
        <v>118</v>
      </c>
    </row>
    <row r="5" spans="1:7" ht="12" customHeight="1" thickBot="1">
      <c r="A5" s="16">
        <v>100</v>
      </c>
      <c r="B5" s="17" t="s">
        <v>47</v>
      </c>
      <c r="C5" s="18">
        <f>SUM(C6:C13)</f>
        <v>49461</v>
      </c>
      <c r="D5" s="18">
        <f>SUM(D6:D13)</f>
        <v>0</v>
      </c>
      <c r="E5" s="18">
        <f>SUM(E6:E13)</f>
        <v>27712</v>
      </c>
      <c r="F5" s="19"/>
      <c r="G5" s="20">
        <f>E5/C5*100</f>
        <v>56.02798164210186</v>
      </c>
    </row>
    <row r="6" spans="1:7" s="27" customFormat="1" ht="12.75" customHeight="1">
      <c r="A6" s="21">
        <v>102</v>
      </c>
      <c r="B6" s="22" t="s">
        <v>81</v>
      </c>
      <c r="C6" s="23">
        <v>1548</v>
      </c>
      <c r="D6" s="24"/>
      <c r="E6" s="25">
        <v>792</v>
      </c>
      <c r="F6" s="24"/>
      <c r="G6" s="26">
        <f>E6/C6*100</f>
        <v>51.162790697674424</v>
      </c>
    </row>
    <row r="7" spans="1:7" ht="23.25" customHeight="1">
      <c r="A7" s="28">
        <v>103</v>
      </c>
      <c r="B7" s="29" t="s">
        <v>48</v>
      </c>
      <c r="C7" s="30">
        <v>641</v>
      </c>
      <c r="D7" s="31"/>
      <c r="E7" s="30">
        <v>304</v>
      </c>
      <c r="F7" s="31"/>
      <c r="G7" s="7">
        <f>E7/C7*100</f>
        <v>47.425897035881434</v>
      </c>
    </row>
    <row r="8" spans="1:7" ht="24" customHeight="1">
      <c r="A8" s="28">
        <v>104</v>
      </c>
      <c r="B8" s="29" t="s">
        <v>82</v>
      </c>
      <c r="C8" s="30">
        <v>14642</v>
      </c>
      <c r="D8" s="31"/>
      <c r="E8" s="30">
        <v>8367</v>
      </c>
      <c r="F8" s="31"/>
      <c r="G8" s="7">
        <f aca="true" t="shared" si="0" ref="G8:G14">E8/C8*100</f>
        <v>57.143832809725446</v>
      </c>
    </row>
    <row r="9" spans="1:7" ht="12.75">
      <c r="A9" s="3">
        <v>105</v>
      </c>
      <c r="B9" s="4" t="s">
        <v>121</v>
      </c>
      <c r="C9" s="5">
        <v>6</v>
      </c>
      <c r="D9" s="6"/>
      <c r="E9" s="5"/>
      <c r="F9" s="6"/>
      <c r="G9" s="7"/>
    </row>
    <row r="10" spans="1:7" ht="24.75" customHeight="1">
      <c r="A10" s="3">
        <v>106</v>
      </c>
      <c r="B10" s="4" t="s">
        <v>110</v>
      </c>
      <c r="C10" s="5">
        <v>5903</v>
      </c>
      <c r="D10" s="6"/>
      <c r="E10" s="5">
        <v>3351</v>
      </c>
      <c r="F10" s="6"/>
      <c r="G10" s="7">
        <f t="shared" si="0"/>
        <v>56.76774521429782</v>
      </c>
    </row>
    <row r="11" spans="1:7" ht="14.25" customHeight="1">
      <c r="A11" s="3">
        <v>107</v>
      </c>
      <c r="B11" s="4" t="s">
        <v>111</v>
      </c>
      <c r="C11" s="5">
        <v>993</v>
      </c>
      <c r="D11" s="6"/>
      <c r="E11" s="5">
        <v>993</v>
      </c>
      <c r="F11" s="6"/>
      <c r="G11" s="7"/>
    </row>
    <row r="12" spans="1:7" ht="12.75" customHeight="1">
      <c r="A12" s="3">
        <v>111</v>
      </c>
      <c r="B12" s="4" t="s">
        <v>112</v>
      </c>
      <c r="C12" s="5">
        <v>138</v>
      </c>
      <c r="D12" s="6"/>
      <c r="E12" s="5">
        <v>0</v>
      </c>
      <c r="F12" s="6"/>
      <c r="G12" s="7"/>
    </row>
    <row r="13" spans="1:7" ht="12.75" customHeight="1" thickBot="1">
      <c r="A13" s="32">
        <v>113</v>
      </c>
      <c r="B13" s="33" t="s">
        <v>50</v>
      </c>
      <c r="C13" s="34">
        <v>25590</v>
      </c>
      <c r="D13" s="35"/>
      <c r="E13" s="34">
        <v>13905</v>
      </c>
      <c r="F13" s="35"/>
      <c r="G13" s="36">
        <f t="shared" si="0"/>
        <v>54.33763188745604</v>
      </c>
    </row>
    <row r="14" spans="1:7" ht="12.75" customHeight="1" thickBot="1">
      <c r="A14" s="37">
        <v>200</v>
      </c>
      <c r="B14" s="38" t="s">
        <v>113</v>
      </c>
      <c r="C14" s="18">
        <v>493</v>
      </c>
      <c r="D14" s="19"/>
      <c r="E14" s="18">
        <v>258</v>
      </c>
      <c r="F14" s="19"/>
      <c r="G14" s="20">
        <f t="shared" si="0"/>
        <v>52.33265720081136</v>
      </c>
    </row>
    <row r="15" spans="1:7" ht="14.25" customHeight="1" thickBot="1">
      <c r="A15" s="39">
        <v>300</v>
      </c>
      <c r="B15" s="40" t="s">
        <v>51</v>
      </c>
      <c r="C15" s="1">
        <f>SUM(C16:C18)</f>
        <v>6183</v>
      </c>
      <c r="D15" s="1">
        <f>SUM(D16:D18)</f>
        <v>0</v>
      </c>
      <c r="E15" s="1">
        <f>SUM(E16:E18)</f>
        <v>2919</v>
      </c>
      <c r="F15" s="41"/>
      <c r="G15" s="20">
        <f>E15/C15*100</f>
        <v>47.21009218825813</v>
      </c>
    </row>
    <row r="16" spans="1:7" ht="26.25" customHeight="1">
      <c r="A16" s="42">
        <v>309</v>
      </c>
      <c r="B16" s="29" t="s">
        <v>95</v>
      </c>
      <c r="C16" s="43">
        <v>5637</v>
      </c>
      <c r="D16" s="44"/>
      <c r="E16" s="43">
        <v>2870</v>
      </c>
      <c r="F16" s="44"/>
      <c r="G16" s="7">
        <f aca="true" t="shared" si="1" ref="G16:G31">E16/C16*100</f>
        <v>50.9136065282952</v>
      </c>
    </row>
    <row r="17" spans="1:7" ht="13.5" customHeight="1">
      <c r="A17" s="45">
        <v>310</v>
      </c>
      <c r="B17" s="29" t="s">
        <v>52</v>
      </c>
      <c r="C17" s="30">
        <v>140</v>
      </c>
      <c r="D17" s="31"/>
      <c r="E17" s="30"/>
      <c r="F17" s="31"/>
      <c r="G17" s="7">
        <f t="shared" si="1"/>
        <v>0</v>
      </c>
    </row>
    <row r="18" spans="1:7" ht="24" customHeight="1" thickBot="1">
      <c r="A18" s="46">
        <v>314</v>
      </c>
      <c r="B18" s="47" t="s">
        <v>96</v>
      </c>
      <c r="C18" s="48">
        <v>406</v>
      </c>
      <c r="D18" s="49"/>
      <c r="E18" s="48">
        <v>49</v>
      </c>
      <c r="F18" s="49"/>
      <c r="G18" s="7">
        <f t="shared" si="1"/>
        <v>12.068965517241379</v>
      </c>
    </row>
    <row r="19" spans="1:7" ht="12.75" customHeight="1" thickBot="1">
      <c r="A19" s="39">
        <v>400</v>
      </c>
      <c r="B19" s="50" t="s">
        <v>53</v>
      </c>
      <c r="C19" s="1">
        <f>SUM(C20:C26)</f>
        <v>54596</v>
      </c>
      <c r="D19" s="1">
        <f>SUM(D20:D26)</f>
        <v>0</v>
      </c>
      <c r="E19" s="1">
        <f>SUM(E20:E26)</f>
        <v>20795</v>
      </c>
      <c r="F19" s="41"/>
      <c r="G19" s="20">
        <f>E19/C19*100</f>
        <v>38.08887097955894</v>
      </c>
    </row>
    <row r="20" spans="1:7" ht="12" customHeight="1">
      <c r="A20" s="51">
        <v>405</v>
      </c>
      <c r="B20" s="52" t="s">
        <v>54</v>
      </c>
      <c r="C20" s="53">
        <v>211</v>
      </c>
      <c r="D20" s="54"/>
      <c r="E20" s="53">
        <v>36</v>
      </c>
      <c r="F20" s="54"/>
      <c r="G20" s="7">
        <v>0</v>
      </c>
    </row>
    <row r="21" spans="1:7" ht="12" customHeight="1">
      <c r="A21" s="55">
        <v>406</v>
      </c>
      <c r="B21" s="56" t="s">
        <v>55</v>
      </c>
      <c r="C21" s="43">
        <v>6049</v>
      </c>
      <c r="D21" s="44"/>
      <c r="E21" s="43">
        <v>5167</v>
      </c>
      <c r="F21" s="44"/>
      <c r="G21" s="7"/>
    </row>
    <row r="22" spans="1:7" ht="12" customHeight="1">
      <c r="A22" s="55">
        <v>407</v>
      </c>
      <c r="B22" s="57" t="s">
        <v>56</v>
      </c>
      <c r="C22" s="43"/>
      <c r="D22" s="44"/>
      <c r="E22" s="43"/>
      <c r="F22" s="44"/>
      <c r="G22" s="7"/>
    </row>
    <row r="23" spans="1:7" ht="12" customHeight="1">
      <c r="A23" s="58">
        <v>408</v>
      </c>
      <c r="B23" s="59" t="s">
        <v>57</v>
      </c>
      <c r="C23" s="48">
        <v>86</v>
      </c>
      <c r="D23" s="49"/>
      <c r="E23" s="48">
        <v>46</v>
      </c>
      <c r="F23" s="49"/>
      <c r="G23" s="7"/>
    </row>
    <row r="24" spans="1:7" ht="12" customHeight="1">
      <c r="A24" s="60">
        <v>409</v>
      </c>
      <c r="B24" s="61" t="s">
        <v>97</v>
      </c>
      <c r="C24" s="30">
        <v>43946</v>
      </c>
      <c r="D24" s="62"/>
      <c r="E24" s="63">
        <v>14995</v>
      </c>
      <c r="F24" s="64"/>
      <c r="G24" s="7">
        <f t="shared" si="1"/>
        <v>34.121421744868705</v>
      </c>
    </row>
    <row r="25" spans="1:7" ht="12" customHeight="1">
      <c r="A25" s="60">
        <v>410</v>
      </c>
      <c r="B25" s="61" t="s">
        <v>98</v>
      </c>
      <c r="C25" s="30">
        <v>50</v>
      </c>
      <c r="D25" s="62"/>
      <c r="E25" s="63"/>
      <c r="F25" s="64"/>
      <c r="G25" s="7">
        <f t="shared" si="1"/>
        <v>0</v>
      </c>
    </row>
    <row r="26" spans="1:7" ht="12" customHeight="1" thickBot="1">
      <c r="A26" s="58">
        <v>412</v>
      </c>
      <c r="B26" s="65" t="s">
        <v>58</v>
      </c>
      <c r="C26" s="48">
        <v>4254</v>
      </c>
      <c r="D26" s="49"/>
      <c r="E26" s="48">
        <v>551</v>
      </c>
      <c r="F26" s="49"/>
      <c r="G26" s="7">
        <f t="shared" si="1"/>
        <v>12.952515279736717</v>
      </c>
    </row>
    <row r="27" spans="1:7" s="70" customFormat="1" ht="15.75" customHeight="1" thickBot="1">
      <c r="A27" s="66">
        <v>500</v>
      </c>
      <c r="B27" s="67" t="s">
        <v>59</v>
      </c>
      <c r="C27" s="68">
        <f>SUM(C28:C31)</f>
        <v>322469</v>
      </c>
      <c r="D27" s="68">
        <f>SUM(D28:D31)</f>
        <v>0</v>
      </c>
      <c r="E27" s="68">
        <f>SUM(E28:E31)</f>
        <v>84733</v>
      </c>
      <c r="F27" s="69"/>
      <c r="G27" s="20">
        <f>E27/C27*100</f>
        <v>26.276324235818016</v>
      </c>
    </row>
    <row r="28" spans="1:7" ht="12" customHeight="1">
      <c r="A28" s="71">
        <v>501</v>
      </c>
      <c r="B28" s="72" t="s">
        <v>60</v>
      </c>
      <c r="C28" s="30">
        <v>849</v>
      </c>
      <c r="D28" s="31"/>
      <c r="E28" s="30">
        <v>602</v>
      </c>
      <c r="F28" s="31"/>
      <c r="G28" s="7">
        <f t="shared" si="1"/>
        <v>70.90694935217904</v>
      </c>
    </row>
    <row r="29" spans="1:7" ht="12" customHeight="1">
      <c r="A29" s="71">
        <v>502</v>
      </c>
      <c r="B29" s="72" t="s">
        <v>61</v>
      </c>
      <c r="C29" s="30">
        <v>184386</v>
      </c>
      <c r="D29" s="31"/>
      <c r="E29" s="30">
        <v>10659</v>
      </c>
      <c r="F29" s="31"/>
      <c r="G29" s="7">
        <f t="shared" si="1"/>
        <v>5.780807653509486</v>
      </c>
    </row>
    <row r="30" spans="1:7" ht="12" customHeight="1">
      <c r="A30" s="73">
        <v>503</v>
      </c>
      <c r="B30" s="74" t="s">
        <v>62</v>
      </c>
      <c r="C30" s="5">
        <v>132019</v>
      </c>
      <c r="D30" s="6"/>
      <c r="E30" s="5">
        <v>70918</v>
      </c>
      <c r="F30" s="6"/>
      <c r="G30" s="7">
        <f t="shared" si="1"/>
        <v>53.71802543573273</v>
      </c>
    </row>
    <row r="31" spans="1:7" ht="12" customHeight="1" thickBot="1">
      <c r="A31" s="73">
        <v>505</v>
      </c>
      <c r="B31" s="74" t="s">
        <v>63</v>
      </c>
      <c r="C31" s="5">
        <v>5215</v>
      </c>
      <c r="D31" s="6"/>
      <c r="E31" s="5">
        <v>2554</v>
      </c>
      <c r="F31" s="6"/>
      <c r="G31" s="7">
        <f t="shared" si="1"/>
        <v>48.97411313518696</v>
      </c>
    </row>
    <row r="32" spans="1:7" s="70" customFormat="1" ht="12" customHeight="1" thickBot="1">
      <c r="A32" s="66">
        <v>600</v>
      </c>
      <c r="B32" s="67" t="s">
        <v>64</v>
      </c>
      <c r="C32" s="68">
        <v>6502</v>
      </c>
      <c r="D32" s="69"/>
      <c r="E32" s="68">
        <v>119</v>
      </c>
      <c r="F32" s="69"/>
      <c r="G32" s="20">
        <f>E32/C32*100</f>
        <v>1.8302060904337127</v>
      </c>
    </row>
    <row r="33" spans="1:7" s="70" customFormat="1" ht="12" customHeight="1" thickBot="1">
      <c r="A33" s="16">
        <v>700</v>
      </c>
      <c r="B33" s="17" t="s">
        <v>65</v>
      </c>
      <c r="C33" s="75">
        <f>SUM(C34:C38)</f>
        <v>238160</v>
      </c>
      <c r="D33" s="75">
        <f>SUM(D34:D38)</f>
        <v>0</v>
      </c>
      <c r="E33" s="75">
        <f>SUM(E34:E38)+1</f>
        <v>144453</v>
      </c>
      <c r="F33" s="76"/>
      <c r="G33" s="20">
        <f>E33/C33*100</f>
        <v>60.65376217668794</v>
      </c>
    </row>
    <row r="34" spans="1:7" s="70" customFormat="1" ht="12" customHeight="1">
      <c r="A34" s="77">
        <v>701</v>
      </c>
      <c r="B34" s="78" t="s">
        <v>66</v>
      </c>
      <c r="C34" s="79">
        <v>92341</v>
      </c>
      <c r="D34" s="78"/>
      <c r="E34" s="79">
        <v>55392</v>
      </c>
      <c r="F34" s="78"/>
      <c r="G34" s="7">
        <f aca="true" t="shared" si="2" ref="G34:G45">E34/C34*100</f>
        <v>59.986354923598405</v>
      </c>
    </row>
    <row r="35" spans="1:7" s="70" customFormat="1" ht="12" customHeight="1">
      <c r="A35" s="71">
        <v>702</v>
      </c>
      <c r="B35" s="72" t="s">
        <v>67</v>
      </c>
      <c r="C35" s="80">
        <v>94073</v>
      </c>
      <c r="D35" s="72"/>
      <c r="E35" s="80">
        <v>54556</v>
      </c>
      <c r="F35" s="72"/>
      <c r="G35" s="7">
        <f t="shared" si="2"/>
        <v>57.99326055297481</v>
      </c>
    </row>
    <row r="36" spans="1:7" s="70" customFormat="1" ht="12" customHeight="1">
      <c r="A36" s="71">
        <v>703</v>
      </c>
      <c r="B36" s="72" t="s">
        <v>130</v>
      </c>
      <c r="C36" s="80">
        <v>30637</v>
      </c>
      <c r="D36" s="72"/>
      <c r="E36" s="80">
        <v>19799</v>
      </c>
      <c r="F36" s="72"/>
      <c r="G36" s="7">
        <f t="shared" si="2"/>
        <v>64.62447367562099</v>
      </c>
    </row>
    <row r="37" spans="1:7" s="70" customFormat="1" ht="12" customHeight="1">
      <c r="A37" s="71">
        <v>707</v>
      </c>
      <c r="B37" s="81" t="s">
        <v>68</v>
      </c>
      <c r="C37" s="80">
        <v>14479</v>
      </c>
      <c r="D37" s="72"/>
      <c r="E37" s="80">
        <v>11029</v>
      </c>
      <c r="F37" s="72"/>
      <c r="G37" s="7">
        <f t="shared" si="2"/>
        <v>76.17238759582844</v>
      </c>
    </row>
    <row r="38" spans="1:7" s="70" customFormat="1" ht="12" customHeight="1" thickBot="1">
      <c r="A38" s="73">
        <v>709</v>
      </c>
      <c r="B38" s="82" t="s">
        <v>69</v>
      </c>
      <c r="C38" s="83">
        <v>6630</v>
      </c>
      <c r="D38" s="74"/>
      <c r="E38" s="83">
        <v>3676</v>
      </c>
      <c r="F38" s="74"/>
      <c r="G38" s="7">
        <f t="shared" si="2"/>
        <v>55.444947209653094</v>
      </c>
    </row>
    <row r="39" spans="1:7" s="70" customFormat="1" ht="12" customHeight="1" thickBot="1">
      <c r="A39" s="39">
        <v>800</v>
      </c>
      <c r="B39" s="50" t="s">
        <v>70</v>
      </c>
      <c r="C39" s="68">
        <f>SUM(C40:C41)</f>
        <v>26894</v>
      </c>
      <c r="D39" s="68">
        <f>SUM(D40:D41)</f>
        <v>0</v>
      </c>
      <c r="E39" s="68">
        <f>SUM(E40:E41)</f>
        <v>16138</v>
      </c>
      <c r="F39" s="69"/>
      <c r="G39" s="20">
        <f>E39/C39*100</f>
        <v>60.00594928236781</v>
      </c>
    </row>
    <row r="40" spans="1:7" s="70" customFormat="1" ht="12" customHeight="1">
      <c r="A40" s="77">
        <v>801</v>
      </c>
      <c r="B40" s="78" t="s">
        <v>71</v>
      </c>
      <c r="C40" s="79">
        <v>24579</v>
      </c>
      <c r="D40" s="78"/>
      <c r="E40" s="79">
        <v>14672</v>
      </c>
      <c r="F40" s="78"/>
      <c r="G40" s="7">
        <f t="shared" si="2"/>
        <v>59.6932340615973</v>
      </c>
    </row>
    <row r="41" spans="1:7" s="70" customFormat="1" ht="12" customHeight="1" thickBot="1">
      <c r="A41" s="73">
        <v>804</v>
      </c>
      <c r="B41" s="74" t="s">
        <v>72</v>
      </c>
      <c r="C41" s="83">
        <v>2315</v>
      </c>
      <c r="D41" s="74"/>
      <c r="E41" s="83">
        <v>1466</v>
      </c>
      <c r="F41" s="74"/>
      <c r="G41" s="7">
        <f t="shared" si="2"/>
        <v>63.32613390928725</v>
      </c>
    </row>
    <row r="42" spans="1:7" s="70" customFormat="1" ht="12" customHeight="1" thickBot="1">
      <c r="A42" s="84">
        <v>1000</v>
      </c>
      <c r="B42" s="50" t="s">
        <v>74</v>
      </c>
      <c r="C42" s="68">
        <f>SUM(C43:C45)</f>
        <v>45805</v>
      </c>
      <c r="D42" s="68">
        <f>SUM(D43:D45)</f>
        <v>0</v>
      </c>
      <c r="E42" s="68">
        <f>SUM(E43:E45)</f>
        <v>24381</v>
      </c>
      <c r="F42" s="69"/>
      <c r="G42" s="20">
        <f>E42/C42*100</f>
        <v>53.22781355747189</v>
      </c>
    </row>
    <row r="43" spans="1:7" s="70" customFormat="1" ht="12" customHeight="1">
      <c r="A43" s="85">
        <v>1002</v>
      </c>
      <c r="B43" s="86" t="s">
        <v>99</v>
      </c>
      <c r="C43" s="80"/>
      <c r="D43" s="78"/>
      <c r="E43" s="80"/>
      <c r="F43" s="78"/>
      <c r="G43" s="7"/>
    </row>
    <row r="44" spans="1:7" s="88" customFormat="1" ht="12" customHeight="1">
      <c r="A44" s="87">
        <v>1003</v>
      </c>
      <c r="B44" s="81" t="s">
        <v>75</v>
      </c>
      <c r="C44" s="86">
        <v>43627</v>
      </c>
      <c r="D44" s="81"/>
      <c r="E44" s="86">
        <v>23196</v>
      </c>
      <c r="F44" s="81"/>
      <c r="G44" s="7">
        <f t="shared" si="2"/>
        <v>53.168909161757625</v>
      </c>
    </row>
    <row r="45" spans="1:7" s="70" customFormat="1" ht="12" customHeight="1" thickBot="1">
      <c r="A45" s="89">
        <v>1006</v>
      </c>
      <c r="B45" s="90" t="s">
        <v>76</v>
      </c>
      <c r="C45" s="91">
        <v>2178</v>
      </c>
      <c r="D45" s="92"/>
      <c r="E45" s="91">
        <v>1185</v>
      </c>
      <c r="F45" s="92"/>
      <c r="G45" s="7">
        <f t="shared" si="2"/>
        <v>54.40771349862259</v>
      </c>
    </row>
    <row r="46" spans="1:7" ht="13.5" customHeight="1" hidden="1">
      <c r="A46" s="93">
        <v>1101</v>
      </c>
      <c r="B46" s="94" t="s">
        <v>77</v>
      </c>
      <c r="C46" s="53"/>
      <c r="D46" s="54"/>
      <c r="E46" s="53"/>
      <c r="F46" s="54"/>
      <c r="G46" s="95"/>
    </row>
    <row r="47" spans="1:7" ht="13.5" customHeight="1" hidden="1">
      <c r="A47" s="85">
        <v>1102</v>
      </c>
      <c r="B47" s="81" t="s">
        <v>78</v>
      </c>
      <c r="C47" s="30"/>
      <c r="D47" s="31"/>
      <c r="E47" s="30"/>
      <c r="F47" s="31"/>
      <c r="G47" s="7"/>
    </row>
    <row r="48" spans="1:7" ht="14.25" customHeight="1" hidden="1">
      <c r="A48" s="85">
        <v>1103</v>
      </c>
      <c r="B48" s="81" t="s">
        <v>79</v>
      </c>
      <c r="C48" s="30"/>
      <c r="D48" s="31"/>
      <c r="E48" s="30"/>
      <c r="F48" s="31"/>
      <c r="G48" s="7"/>
    </row>
    <row r="49" spans="1:7" ht="13.5" customHeight="1" hidden="1" thickBot="1">
      <c r="A49" s="96">
        <v>1104</v>
      </c>
      <c r="B49" s="65" t="s">
        <v>80</v>
      </c>
      <c r="C49" s="48"/>
      <c r="D49" s="49"/>
      <c r="E49" s="48"/>
      <c r="F49" s="49"/>
      <c r="G49" s="97"/>
    </row>
    <row r="50" spans="1:7" ht="13.5" customHeight="1" thickBot="1">
      <c r="A50" s="84">
        <v>1100</v>
      </c>
      <c r="B50" s="50" t="s">
        <v>73</v>
      </c>
      <c r="C50" s="1">
        <f>SUM(C51:C53)</f>
        <v>9622</v>
      </c>
      <c r="D50" s="1">
        <f>SUM(D51:D53)</f>
        <v>0</v>
      </c>
      <c r="E50" s="1">
        <f>SUM(E51:E53)</f>
        <v>3701</v>
      </c>
      <c r="F50" s="98"/>
      <c r="G50" s="20">
        <f>E50/C50*100</f>
        <v>38.4639368114737</v>
      </c>
    </row>
    <row r="51" spans="1:7" ht="13.5" customHeight="1">
      <c r="A51" s="87">
        <v>1101</v>
      </c>
      <c r="B51" s="99" t="s">
        <v>100</v>
      </c>
      <c r="C51" s="43">
        <v>9392</v>
      </c>
      <c r="D51" s="100"/>
      <c r="E51" s="101">
        <v>3471</v>
      </c>
      <c r="F51" s="102"/>
      <c r="G51" s="7">
        <f>E51/C51*100</f>
        <v>36.95698466780238</v>
      </c>
    </row>
    <row r="52" spans="1:7" ht="13.5" customHeight="1">
      <c r="A52" s="85">
        <v>1102</v>
      </c>
      <c r="B52" s="81" t="s">
        <v>101</v>
      </c>
      <c r="C52" s="30">
        <v>230</v>
      </c>
      <c r="D52" s="62"/>
      <c r="E52" s="63">
        <v>230</v>
      </c>
      <c r="F52" s="64"/>
      <c r="G52" s="7"/>
    </row>
    <row r="53" spans="1:7" ht="13.5" customHeight="1" thickBot="1">
      <c r="A53" s="103">
        <v>1103</v>
      </c>
      <c r="B53" s="82" t="s">
        <v>102</v>
      </c>
      <c r="C53" s="5"/>
      <c r="D53" s="104"/>
      <c r="E53" s="105"/>
      <c r="F53" s="106"/>
      <c r="G53" s="7"/>
    </row>
    <row r="54" spans="1:7" ht="13.5" customHeight="1" thickBot="1">
      <c r="A54" s="84">
        <v>1200</v>
      </c>
      <c r="B54" s="50" t="s">
        <v>103</v>
      </c>
      <c r="C54" s="1">
        <v>526</v>
      </c>
      <c r="D54" s="107"/>
      <c r="E54" s="108">
        <v>307</v>
      </c>
      <c r="F54" s="98"/>
      <c r="G54" s="20">
        <f>E54/C54*100</f>
        <v>58.36501901140685</v>
      </c>
    </row>
    <row r="55" spans="1:7" ht="13.5" customHeight="1" thickBot="1">
      <c r="A55" s="109">
        <v>1300</v>
      </c>
      <c r="B55" s="110" t="s">
        <v>49</v>
      </c>
      <c r="C55" s="111"/>
      <c r="D55" s="112"/>
      <c r="E55" s="113"/>
      <c r="F55" s="114"/>
      <c r="G55" s="115"/>
    </row>
    <row r="56" spans="1:7" ht="16.5" customHeight="1" thickBot="1">
      <c r="A56" s="116"/>
      <c r="B56" s="117" t="s">
        <v>104</v>
      </c>
      <c r="C56" s="1">
        <f>C5+C14+C15+C19+C27+C32+C33+C39+C42+C50+C55+C54</f>
        <v>760711</v>
      </c>
      <c r="D56" s="1">
        <f>D5+D14+D15+D19+D27+D32+D33+D39+D42+D50+D55+D54-1</f>
        <v>-1</v>
      </c>
      <c r="E56" s="1">
        <f>E5+E14+E15+E19+E27+E32+E33+E39+E42+E50+E55+E54-1</f>
        <v>325515</v>
      </c>
      <c r="F56" s="98"/>
      <c r="G56" s="20">
        <f>E56/C56*100</f>
        <v>42.79088904984942</v>
      </c>
    </row>
    <row r="57" ht="9.75" customHeight="1"/>
    <row r="58" spans="1:2" ht="14.25">
      <c r="A58" s="177" t="s">
        <v>115</v>
      </c>
      <c r="B58" s="177"/>
    </row>
    <row r="59" spans="1:2" ht="14.25">
      <c r="A59" s="118" t="s">
        <v>114</v>
      </c>
      <c r="B59" s="118"/>
    </row>
    <row r="61" ht="12.75">
      <c r="A61" s="9" t="s">
        <v>116</v>
      </c>
    </row>
    <row r="62" ht="12.75">
      <c r="A62" s="9" t="s">
        <v>117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2019-08-05T04:31:00Z</dcterms:modified>
  <cp:category/>
  <cp:version/>
  <cp:contentType/>
  <cp:contentStatus/>
</cp:coreProperties>
</file>