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 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<sst xmlns="http://schemas.openxmlformats.org/spreadsheetml/2006/main" count="140" uniqueCount="134">
  <si>
    <t>(тыс.руб.)</t>
  </si>
  <si>
    <t xml:space="preserve">Код  дохода </t>
  </si>
  <si>
    <t>Вид  дохода</t>
  </si>
  <si>
    <t>Фактич. исполнение</t>
  </si>
  <si>
    <t xml:space="preserve"> 1 00 00000 </t>
  </si>
  <si>
    <t>Налоговые и неналоговые доходы</t>
  </si>
  <si>
    <t xml:space="preserve"> 1 01 02000 </t>
  </si>
  <si>
    <t>Налог на доходы физических лиц</t>
  </si>
  <si>
    <t xml:space="preserve"> 1 05 02000 </t>
  </si>
  <si>
    <t>Единый налог на вмененный доход для отдельных видов деятельности</t>
  </si>
  <si>
    <t xml:space="preserve"> 1 05 03000 </t>
  </si>
  <si>
    <t>Единый сельскохозяйственный налог</t>
  </si>
  <si>
    <t xml:space="preserve"> 1 06 01000 </t>
  </si>
  <si>
    <t>Налог на имущество физических лиц</t>
  </si>
  <si>
    <t xml:space="preserve"> 1 06 06000 </t>
  </si>
  <si>
    <t>Земельный налог</t>
  </si>
  <si>
    <t xml:space="preserve"> 1 08 00000</t>
  </si>
  <si>
    <t>Государственная пошлина, сборы</t>
  </si>
  <si>
    <t xml:space="preserve"> 1 09 00000 </t>
  </si>
  <si>
    <t xml:space="preserve"> 1 11 00000 </t>
  </si>
  <si>
    <t xml:space="preserve"> 1 12 00000 </t>
  </si>
  <si>
    <t>Платежи при пользовании природными ресурсами</t>
  </si>
  <si>
    <t xml:space="preserve"> 1 13 00000 </t>
  </si>
  <si>
    <t>Доходы от оказания платных услуг и компенсации затрат государства</t>
  </si>
  <si>
    <t xml:space="preserve"> 1 14 00000</t>
  </si>
  <si>
    <t>Доходы от продажи материальных и нематериальных активов</t>
  </si>
  <si>
    <t xml:space="preserve"> 1 15 00000 </t>
  </si>
  <si>
    <t>Административные платежи и сборы</t>
  </si>
  <si>
    <t xml:space="preserve"> 1 16 00000 </t>
  </si>
  <si>
    <t>Штрафы,санкции,возмещение ущерба</t>
  </si>
  <si>
    <t xml:space="preserve"> 1 17 00000 </t>
  </si>
  <si>
    <t>Прочие неналоговые доходы</t>
  </si>
  <si>
    <t xml:space="preserve"> 2 00 00000 </t>
  </si>
  <si>
    <t>Безвозмездные поступления</t>
  </si>
  <si>
    <t xml:space="preserve"> 2 02 00000 </t>
  </si>
  <si>
    <t>Безвозмездные поступления от других бюджетов  бюджетной системы  РФ</t>
  </si>
  <si>
    <t>Иные межбюджетные трансферты,</t>
  </si>
  <si>
    <t>2 07 04000</t>
  </si>
  <si>
    <t>Прочие безвозмездные поступления в бюджеты городских округов</t>
  </si>
  <si>
    <t>3 00 00000</t>
  </si>
  <si>
    <t>Доходы от предпринимательской и иной приносящей доход деятельности</t>
  </si>
  <si>
    <t>До х о д ы бюджета - итого</t>
  </si>
  <si>
    <t>(тыс. руб.)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</si>
  <si>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</si>
  <si>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</si>
  <si>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</si>
  <si>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 xml:space="preserve">Фактич. исполнение </t>
  </si>
  <si>
    <t>% исп. текущ. назначений</t>
  </si>
  <si>
    <t>Общегосударственные  вопросы</t>
  </si>
  <si>
    <t>Функционирование законодательных (представительных) органов государств. власти и местного самоуправления</t>
  </si>
  <si>
    <t>Обслуживание государственного и муниципального долга</t>
  </si>
  <si>
    <t>Другие общегосударственные вопросы</t>
  </si>
  <si>
    <t>Националная  безопасность и правоохранительная  деятельность</t>
  </si>
  <si>
    <t>Обеспечение пожарной безопасности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</si>
  <si>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</si>
  <si>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</si>
  <si>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</si>
  <si>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</si>
  <si>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</si>
  <si>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</si>
  <si>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</si>
  <si>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</si>
  <si>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</si>
  <si>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</si>
  <si>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Другие вопросы в области ЖКХ </t>
  </si>
  <si>
    <t>Охрана окружающей 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</si>
  <si>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</si>
  <si>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</si>
  <si>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</si>
  <si>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</si>
  <si>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</si>
  <si>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СМИ</t>
  </si>
  <si>
    <t xml:space="preserve">Культура </t>
  </si>
  <si>
    <t>Др. вопросы в области культуры и СМИ</t>
  </si>
  <si>
    <t>Физическая культура и спорт</t>
  </si>
  <si>
    <t>Социальная  политика</t>
  </si>
  <si>
    <t>Социальное обеспечения населения</t>
  </si>
  <si>
    <t>Другие  вопросы в области социальной политики</t>
  </si>
  <si>
    <t>Дотации бюджетам муниципальных образований</t>
  </si>
  <si>
    <t>Субсидии бюджетам муниципальных образований</t>
  </si>
  <si>
    <t>Субвенции бюджетам муниципальных образований</t>
  </si>
  <si>
    <t>Иные межбюджетные трансферты</t>
  </si>
  <si>
    <t>Функционирование  высшего должностного лица ОМС</t>
  </si>
  <si>
    <t>Функционирование Правительства РФ, высших исполнит. органов гос. власти субъектов РФ, местных администраций</t>
  </si>
  <si>
    <t xml:space="preserve">Годовые назначения  </t>
  </si>
  <si>
    <t xml:space="preserve">Годовые назначения </t>
  </si>
  <si>
    <t>% исп. текущ. назнач</t>
  </si>
  <si>
    <t>Назнач. Текущ. периода</t>
  </si>
  <si>
    <t>% исп. годов. назнач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</si>
  <si>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</si>
  <si>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</si>
  <si>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Дотации на выравниание бюджетной обеспечнности</t>
  </si>
  <si>
    <t xml:space="preserve"> 2 02 02009 </t>
  </si>
  <si>
    <t>Субсидии бюджетам городских округов на государственную поддержку  малого и среднего предпринимательства, включая крестьянские (фермские хозяйства)</t>
  </si>
  <si>
    <t>Прочие безвозмездные поступления  в бюджеты городских округов</t>
  </si>
  <si>
    <t>Возврат остатков субсидий ,субвенций и иных межбюджетных трансфертов, имеющих  целевое назначение, прошлых лет из бюджетов городских округов</t>
  </si>
  <si>
    <t>Защита населения и территории от последствий чрезвычайных ситуаций природного и техногеннного характера, гражданская оборона</t>
  </si>
  <si>
    <t>Другие вопросы в области  национальной безопасности и правоохранительной деятельности</t>
  </si>
  <si>
    <t>Дорожное хозяйство (дорожные фонды)</t>
  </si>
  <si>
    <t>Связь и информатика</t>
  </si>
  <si>
    <t>Социальное обслуживание населения</t>
  </si>
  <si>
    <t xml:space="preserve">Физическая культура </t>
  </si>
  <si>
    <t>Массовый спорт</t>
  </si>
  <si>
    <t>Спорт высших достижений</t>
  </si>
  <si>
    <t>Средства массовой инофрмации</t>
  </si>
  <si>
    <t>Расходы бюджета - итого</t>
  </si>
  <si>
    <t>Исполнение бюджета муниципального образования Городской округ Верхняя Тура</t>
  </si>
  <si>
    <t>1 03 02000</t>
  </si>
  <si>
    <t>1 05 04000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</si>
  <si>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</si>
  <si>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патентной системы налогообложения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</si>
  <si>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</si>
  <si>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</si>
  <si>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</si>
  <si>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Национальная оборона</t>
  </si>
  <si>
    <t xml:space="preserve">администрации Городского округа Верхняя Тура                                                  Н.В.Лыкасова </t>
  </si>
  <si>
    <t xml:space="preserve">Начальник финансового отдела </t>
  </si>
  <si>
    <t xml:space="preserve">Исполнитель: главный специалист                                                  О.П.Ковырзина </t>
  </si>
  <si>
    <t>34344-4-62-60</t>
  </si>
  <si>
    <t>% исп. год. назнач.</t>
  </si>
  <si>
    <t>1 05 01000</t>
  </si>
  <si>
    <t>Налог, взимаемый в связи с применением упрощенной системы налогообложения</t>
  </si>
  <si>
    <t>Судебная система</t>
  </si>
  <si>
    <t xml:space="preserve"> 2 02 20000 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</si>
  <si>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</si>
  <si>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</si>
  <si>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 xml:space="preserve">2 02 30000 </t>
  </si>
  <si>
    <t>Дотации бюджетам бюджетной системы Российской Федерации</t>
  </si>
  <si>
    <t xml:space="preserve"> 2 02 10000 </t>
  </si>
  <si>
    <t xml:space="preserve"> 2 02 40000 </t>
  </si>
  <si>
    <t>2 19 00000</t>
  </si>
  <si>
    <t>Дополнительное образование детей</t>
  </si>
  <si>
    <t>по расходам  по состоянию на 01 июля 2019 года</t>
  </si>
  <si>
    <t>по доходам по состоянию на 01 июля 2019 года.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</si>
</sst>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.000"/>
  </numFmts>
  <fonts count="50">
    <font>
      <sz val="10"/>
      <name val="Arial"/>
      <family val="0"/>
    </font>
    <font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2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9"/>
      <name val="Arial"/>
      <family val="2"/>
    </font>
    <font>
      <b/>
      <sz val="11"/>
      <name val="Arial Cyr"/>
      <family val="0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12" fillId="33" borderId="10" xfId="0" applyFont="1" applyFill="1" applyBorder="1" applyAlignment="1">
      <alignment/>
    </xf>
    <xf numFmtId="2" fontId="0" fillId="33" borderId="11" xfId="0" applyNumberFormat="1" applyFill="1" applyBorder="1" applyAlignment="1">
      <alignment/>
    </xf>
    <xf numFmtId="180" fontId="0" fillId="33" borderId="12" xfId="0" applyNumberFormat="1" applyFont="1" applyFill="1" applyBorder="1" applyAlignment="1">
      <alignment horizontal="center"/>
    </xf>
    <xf numFmtId="0" fontId="4" fillId="33" borderId="13" xfId="0" applyFont="1" applyFill="1" applyBorder="1" applyAlignment="1">
      <alignment wrapText="1"/>
    </xf>
    <xf numFmtId="0" fontId="0" fillId="33" borderId="12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2" fontId="0" fillId="33" borderId="11" xfId="0" applyNumberFormat="1" applyFont="1" applyFill="1" applyBorder="1" applyAlignment="1">
      <alignment/>
    </xf>
    <xf numFmtId="1" fontId="0" fillId="33" borderId="11" xfId="0" applyNumberFormat="1" applyFill="1" applyBorder="1" applyAlignment="1">
      <alignment/>
    </xf>
    <xf numFmtId="0" fontId="2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0" fillId="33" borderId="15" xfId="0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2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" fontId="0" fillId="33" borderId="16" xfId="0" applyNumberFormat="1" applyFill="1" applyBorder="1" applyAlignment="1">
      <alignment horizontal="center" vertical="center" wrapText="1"/>
    </xf>
    <xf numFmtId="1" fontId="0" fillId="33" borderId="10" xfId="0" applyNumberFormat="1" applyFill="1" applyBorder="1" applyAlignment="1">
      <alignment horizontal="center" vertical="center" wrapText="1"/>
    </xf>
    <xf numFmtId="2" fontId="0" fillId="33" borderId="10" xfId="0" applyNumberFormat="1" applyFill="1" applyBorder="1" applyAlignment="1">
      <alignment horizontal="center" vertical="center" wrapText="1"/>
    </xf>
    <xf numFmtId="180" fontId="0" fillId="33" borderId="16" xfId="0" applyNumberForma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33" borderId="21" xfId="0" applyFill="1" applyBorder="1" applyAlignment="1">
      <alignment/>
    </xf>
    <xf numFmtId="1" fontId="0" fillId="33" borderId="22" xfId="0" applyNumberFormat="1" applyFill="1" applyBorder="1" applyAlignment="1">
      <alignment/>
    </xf>
    <xf numFmtId="2" fontId="0" fillId="33" borderId="18" xfId="0" applyNumberFormat="1" applyFill="1" applyBorder="1" applyAlignment="1">
      <alignment/>
    </xf>
    <xf numFmtId="180" fontId="0" fillId="33" borderId="11" xfId="0" applyNumberFormat="1" applyFill="1" applyBorder="1" applyAlignment="1">
      <alignment horizontal="center" vertical="center"/>
    </xf>
    <xf numFmtId="0" fontId="0" fillId="33" borderId="11" xfId="0" applyFill="1" applyBorder="1" applyAlignment="1">
      <alignment wrapText="1"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 wrapText="1"/>
    </xf>
    <xf numFmtId="0" fontId="0" fillId="33" borderId="11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wrapText="1"/>
    </xf>
    <xf numFmtId="49" fontId="0" fillId="33" borderId="11" xfId="0" applyNumberFormat="1" applyFill="1" applyBorder="1" applyAlignment="1">
      <alignment horizontal="center" vertical="center"/>
    </xf>
    <xf numFmtId="0" fontId="0" fillId="33" borderId="25" xfId="0" applyFill="1" applyBorder="1" applyAlignment="1">
      <alignment wrapText="1"/>
    </xf>
    <xf numFmtId="0" fontId="0" fillId="33" borderId="24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horizontal="center" vertical="center"/>
    </xf>
    <xf numFmtId="0" fontId="0" fillId="33" borderId="24" xfId="0" applyFont="1" applyFill="1" applyBorder="1" applyAlignment="1">
      <alignment/>
    </xf>
    <xf numFmtId="0" fontId="0" fillId="33" borderId="24" xfId="0" applyFont="1" applyFill="1" applyBorder="1" applyAlignment="1">
      <alignment wrapText="1"/>
    </xf>
    <xf numFmtId="0" fontId="1" fillId="33" borderId="11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left" vertical="center" wrapText="1"/>
    </xf>
    <xf numFmtId="0" fontId="1" fillId="33" borderId="24" xfId="0" applyFont="1" applyFill="1" applyBorder="1" applyAlignment="1">
      <alignment wrapText="1"/>
    </xf>
    <xf numFmtId="49" fontId="1" fillId="33" borderId="11" xfId="0" applyNumberFormat="1" applyFont="1" applyFill="1" applyBorder="1" applyAlignment="1">
      <alignment horizontal="center"/>
    </xf>
    <xf numFmtId="49" fontId="1" fillId="33" borderId="12" xfId="0" applyNumberFormat="1" applyFont="1" applyFill="1" applyBorder="1" applyAlignment="1">
      <alignment horizontal="center"/>
    </xf>
    <xf numFmtId="0" fontId="0" fillId="33" borderId="14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2" xfId="0" applyFill="1" applyBorder="1" applyAlignment="1">
      <alignment/>
    </xf>
    <xf numFmtId="49" fontId="11" fillId="33" borderId="10" xfId="0" applyNumberFormat="1" applyFont="1" applyFill="1" applyBorder="1" applyAlignment="1">
      <alignment horizontal="center" vertical="center"/>
    </xf>
    <xf numFmtId="0" fontId="11" fillId="33" borderId="20" xfId="0" applyNumberFormat="1" applyFont="1" applyFill="1" applyBorder="1" applyAlignment="1">
      <alignment horizontal="left" vertical="center" wrapText="1"/>
    </xf>
    <xf numFmtId="0" fontId="0" fillId="33" borderId="10" xfId="0" applyFill="1" applyBorder="1" applyAlignment="1">
      <alignment/>
    </xf>
    <xf numFmtId="2" fontId="0" fillId="33" borderId="10" xfId="0" applyNumberFormat="1" applyFill="1" applyBorder="1" applyAlignment="1">
      <alignment horizontal="center" wrapText="1"/>
    </xf>
    <xf numFmtId="49" fontId="1" fillId="33" borderId="10" xfId="0" applyNumberFormat="1" applyFont="1" applyFill="1" applyBorder="1" applyAlignment="1">
      <alignment horizontal="center" vertical="center"/>
    </xf>
    <xf numFmtId="0" fontId="1" fillId="33" borderId="20" xfId="0" applyNumberFormat="1" applyFont="1" applyFill="1" applyBorder="1" applyAlignment="1">
      <alignment horizontal="left" vertical="center" wrapText="1"/>
    </xf>
    <xf numFmtId="0" fontId="1" fillId="33" borderId="27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wrapText="1"/>
    </xf>
    <xf numFmtId="0" fontId="0" fillId="33" borderId="27" xfId="0" applyFill="1" applyBorder="1" applyAlignment="1">
      <alignment/>
    </xf>
    <xf numFmtId="3" fontId="1" fillId="33" borderId="27" xfId="0" applyNumberFormat="1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/>
    </xf>
    <xf numFmtId="0" fontId="0" fillId="33" borderId="28" xfId="0" applyFill="1" applyBorder="1" applyAlignment="1">
      <alignment/>
    </xf>
    <xf numFmtId="0" fontId="1" fillId="33" borderId="24" xfId="0" applyFont="1" applyFill="1" applyBorder="1" applyAlignment="1">
      <alignment horizontal="left" wrapText="1"/>
    </xf>
    <xf numFmtId="0" fontId="1" fillId="33" borderId="24" xfId="0" applyFont="1" applyFill="1" applyBorder="1" applyAlignment="1">
      <alignment/>
    </xf>
    <xf numFmtId="0" fontId="7" fillId="33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/>
    </xf>
    <xf numFmtId="0" fontId="1" fillId="33" borderId="25" xfId="0" applyNumberFormat="1" applyFont="1" applyFill="1" applyBorder="1" applyAlignment="1">
      <alignment horizontal="left" wrapText="1"/>
    </xf>
    <xf numFmtId="0" fontId="1" fillId="33" borderId="12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wrapText="1"/>
    </xf>
    <xf numFmtId="0" fontId="0" fillId="33" borderId="20" xfId="0" applyFill="1" applyBorder="1" applyAlignment="1">
      <alignment/>
    </xf>
    <xf numFmtId="0" fontId="5" fillId="33" borderId="29" xfId="0" applyFont="1" applyFill="1" applyBorder="1" applyAlignment="1">
      <alignment horizontal="left"/>
    </xf>
    <xf numFmtId="0" fontId="5" fillId="33" borderId="30" xfId="0" applyFont="1" applyFill="1" applyBorder="1" applyAlignment="1">
      <alignment horizontal="left"/>
    </xf>
    <xf numFmtId="2" fontId="0" fillId="33" borderId="10" xfId="0" applyNumberFormat="1" applyFont="1" applyFill="1" applyBorder="1" applyAlignment="1">
      <alignment horizontal="center" wrapText="1"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 horizontal="left"/>
    </xf>
    <xf numFmtId="0" fontId="14" fillId="33" borderId="0" xfId="0" applyFont="1" applyFill="1" applyAlignment="1">
      <alignment/>
    </xf>
    <xf numFmtId="0" fontId="1" fillId="33" borderId="15" xfId="0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29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180" fontId="3" fillId="33" borderId="19" xfId="0" applyNumberFormat="1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vertical="center"/>
    </xf>
    <xf numFmtId="0" fontId="12" fillId="33" borderId="19" xfId="0" applyFont="1" applyFill="1" applyBorder="1" applyAlignment="1">
      <alignment/>
    </xf>
    <xf numFmtId="0" fontId="12" fillId="33" borderId="15" xfId="0" applyFont="1" applyFill="1" applyBorder="1" applyAlignment="1">
      <alignment/>
    </xf>
    <xf numFmtId="2" fontId="12" fillId="33" borderId="10" xfId="0" applyNumberFormat="1" applyFont="1" applyFill="1" applyBorder="1" applyAlignment="1">
      <alignment/>
    </xf>
    <xf numFmtId="180" fontId="0" fillId="33" borderId="27" xfId="0" applyNumberFormat="1" applyFont="1" applyFill="1" applyBorder="1" applyAlignment="1">
      <alignment horizontal="center" wrapText="1"/>
    </xf>
    <xf numFmtId="0" fontId="4" fillId="33" borderId="28" xfId="0" applyFont="1" applyFill="1" applyBorder="1" applyAlignment="1">
      <alignment wrapText="1"/>
    </xf>
    <xf numFmtId="0" fontId="0" fillId="33" borderId="27" xfId="0" applyFont="1" applyFill="1" applyBorder="1" applyAlignment="1">
      <alignment wrapText="1"/>
    </xf>
    <xf numFmtId="0" fontId="0" fillId="33" borderId="28" xfId="0" applyFont="1" applyFill="1" applyBorder="1" applyAlignment="1">
      <alignment wrapText="1"/>
    </xf>
    <xf numFmtId="0" fontId="0" fillId="33" borderId="27" xfId="0" applyFont="1" applyFill="1" applyBorder="1" applyAlignment="1">
      <alignment wrapText="1"/>
    </xf>
    <xf numFmtId="2" fontId="0" fillId="33" borderId="27" xfId="0" applyNumberFormat="1" applyFont="1" applyFill="1" applyBorder="1" applyAlignment="1">
      <alignment wrapText="1"/>
    </xf>
    <xf numFmtId="0" fontId="0" fillId="33" borderId="0" xfId="0" applyFill="1" applyAlignment="1">
      <alignment wrapText="1"/>
    </xf>
    <xf numFmtId="180" fontId="0" fillId="33" borderId="11" xfId="0" applyNumberFormat="1" applyFont="1" applyFill="1" applyBorder="1" applyAlignment="1">
      <alignment horizontal="center"/>
    </xf>
    <xf numFmtId="0" fontId="4" fillId="33" borderId="31" xfId="0" applyFont="1" applyFill="1" applyBorder="1" applyAlignment="1">
      <alignment wrapText="1"/>
    </xf>
    <xf numFmtId="0" fontId="0" fillId="33" borderId="11" xfId="0" applyFont="1" applyFill="1" applyBorder="1" applyAlignment="1">
      <alignment/>
    </xf>
    <xf numFmtId="0" fontId="0" fillId="33" borderId="24" xfId="0" applyFont="1" applyFill="1" applyBorder="1" applyAlignment="1">
      <alignment/>
    </xf>
    <xf numFmtId="180" fontId="0" fillId="33" borderId="32" xfId="0" applyNumberFormat="1" applyFont="1" applyFill="1" applyBorder="1" applyAlignment="1">
      <alignment horizontal="center"/>
    </xf>
    <xf numFmtId="0" fontId="4" fillId="33" borderId="33" xfId="0" applyFont="1" applyFill="1" applyBorder="1" applyAlignment="1">
      <alignment horizontal="left" vertical="center" wrapText="1"/>
    </xf>
    <xf numFmtId="0" fontId="0" fillId="33" borderId="32" xfId="0" applyFont="1" applyFill="1" applyBorder="1" applyAlignment="1">
      <alignment/>
    </xf>
    <xf numFmtId="0" fontId="0" fillId="33" borderId="34" xfId="0" applyFont="1" applyFill="1" applyBorder="1" applyAlignment="1">
      <alignment/>
    </xf>
    <xf numFmtId="2" fontId="0" fillId="33" borderId="12" xfId="0" applyNumberFormat="1" applyFont="1" applyFill="1" applyBorder="1" applyAlignment="1">
      <alignment/>
    </xf>
    <xf numFmtId="180" fontId="12" fillId="33" borderId="19" xfId="0" applyNumberFormat="1" applyFont="1" applyFill="1" applyBorder="1" applyAlignment="1">
      <alignment horizontal="center"/>
    </xf>
    <xf numFmtId="0" fontId="9" fillId="33" borderId="15" xfId="0" applyFont="1" applyFill="1" applyBorder="1" applyAlignment="1">
      <alignment horizontal="left" vertical="center" wrapText="1"/>
    </xf>
    <xf numFmtId="180" fontId="3" fillId="33" borderId="10" xfId="0" applyNumberFormat="1" applyFont="1" applyFill="1" applyBorder="1" applyAlignment="1">
      <alignment horizontal="center"/>
    </xf>
    <xf numFmtId="0" fontId="9" fillId="33" borderId="20" xfId="0" applyFont="1" applyFill="1" applyBorder="1" applyAlignment="1">
      <alignment horizontal="left" vertical="center" wrapText="1"/>
    </xf>
    <xf numFmtId="0" fontId="12" fillId="33" borderId="20" xfId="0" applyFont="1" applyFill="1" applyBorder="1" applyAlignment="1">
      <alignment/>
    </xf>
    <xf numFmtId="180" fontId="0" fillId="33" borderId="27" xfId="0" applyNumberFormat="1" applyFill="1" applyBorder="1" applyAlignment="1">
      <alignment horizontal="center"/>
    </xf>
    <xf numFmtId="0" fontId="0" fillId="33" borderId="27" xfId="0" applyFont="1" applyFill="1" applyBorder="1" applyAlignment="1">
      <alignment/>
    </xf>
    <xf numFmtId="0" fontId="0" fillId="33" borderId="28" xfId="0" applyFont="1" applyFill="1" applyBorder="1" applyAlignment="1">
      <alignment/>
    </xf>
    <xf numFmtId="180" fontId="0" fillId="33" borderId="11" xfId="0" applyNumberFormat="1" applyFill="1" applyBorder="1" applyAlignment="1">
      <alignment horizontal="center"/>
    </xf>
    <xf numFmtId="180" fontId="0" fillId="33" borderId="18" xfId="0" applyNumberFormat="1" applyFill="1" applyBorder="1" applyAlignment="1">
      <alignment horizontal="center"/>
    </xf>
    <xf numFmtId="0" fontId="4" fillId="33" borderId="0" xfId="0" applyFont="1" applyFill="1" applyBorder="1" applyAlignment="1">
      <alignment wrapText="1"/>
    </xf>
    <xf numFmtId="0" fontId="0" fillId="33" borderId="18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9" fillId="33" borderId="20" xfId="0" applyFont="1" applyFill="1" applyBorder="1" applyAlignment="1">
      <alignment/>
    </xf>
    <xf numFmtId="180" fontId="1" fillId="33" borderId="22" xfId="0" applyNumberFormat="1" applyFont="1" applyFill="1" applyBorder="1" applyAlignment="1">
      <alignment horizontal="center"/>
    </xf>
    <xf numFmtId="0" fontId="1" fillId="33" borderId="35" xfId="0" applyFont="1" applyFill="1" applyBorder="1" applyAlignment="1">
      <alignment wrapText="1"/>
    </xf>
    <xf numFmtId="0" fontId="0" fillId="33" borderId="22" xfId="0" applyFont="1" applyFill="1" applyBorder="1" applyAlignment="1">
      <alignment/>
    </xf>
    <xf numFmtId="0" fontId="0" fillId="33" borderId="36" xfId="0" applyFont="1" applyFill="1" applyBorder="1" applyAlignment="1">
      <alignment/>
    </xf>
    <xf numFmtId="180" fontId="1" fillId="33" borderId="27" xfId="0" applyNumberFormat="1" applyFont="1" applyFill="1" applyBorder="1" applyAlignment="1">
      <alignment horizontal="center"/>
    </xf>
    <xf numFmtId="0" fontId="0" fillId="33" borderId="31" xfId="0" applyFill="1" applyBorder="1" applyAlignment="1">
      <alignment wrapText="1"/>
    </xf>
    <xf numFmtId="0" fontId="0" fillId="33" borderId="28" xfId="0" applyFill="1" applyBorder="1" applyAlignment="1">
      <alignment wrapText="1"/>
    </xf>
    <xf numFmtId="180" fontId="1" fillId="33" borderId="18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180" fontId="1" fillId="33" borderId="11" xfId="0" applyNumberFormat="1" applyFont="1" applyFill="1" applyBorder="1" applyAlignment="1">
      <alignment horizontal="center"/>
    </xf>
    <xf numFmtId="0" fontId="0" fillId="33" borderId="24" xfId="0" applyFont="1" applyFill="1" applyBorder="1" applyAlignment="1">
      <alignment wrapText="1"/>
    </xf>
    <xf numFmtId="0" fontId="0" fillId="33" borderId="25" xfId="0" applyFont="1" applyFill="1" applyBorder="1" applyAlignment="1">
      <alignment/>
    </xf>
    <xf numFmtId="0" fontId="0" fillId="33" borderId="31" xfId="0" applyFont="1" applyFill="1" applyBorder="1" applyAlignment="1">
      <alignment/>
    </xf>
    <xf numFmtId="0" fontId="0" fillId="33" borderId="37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180" fontId="3" fillId="33" borderId="10" xfId="0" applyNumberFormat="1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vertical="center"/>
    </xf>
    <xf numFmtId="0" fontId="13" fillId="33" borderId="10" xfId="0" applyFont="1" applyFill="1" applyBorder="1" applyAlignment="1">
      <alignment/>
    </xf>
    <xf numFmtId="0" fontId="13" fillId="33" borderId="20" xfId="0" applyFont="1" applyFill="1" applyBorder="1" applyAlignment="1">
      <alignment/>
    </xf>
    <xf numFmtId="0" fontId="10" fillId="33" borderId="0" xfId="0" applyFont="1" applyFill="1" applyAlignment="1">
      <alignment/>
    </xf>
    <xf numFmtId="180" fontId="0" fillId="33" borderId="11" xfId="0" applyNumberFormat="1" applyFont="1" applyFill="1" applyBorder="1" applyAlignment="1">
      <alignment horizontal="center"/>
    </xf>
    <xf numFmtId="0" fontId="10" fillId="33" borderId="24" xfId="0" applyFont="1" applyFill="1" applyBorder="1" applyAlignment="1">
      <alignment/>
    </xf>
    <xf numFmtId="180" fontId="0" fillId="33" borderId="12" xfId="0" applyNumberFormat="1" applyFont="1" applyFill="1" applyBorder="1" applyAlignment="1">
      <alignment horizontal="center"/>
    </xf>
    <xf numFmtId="0" fontId="10" fillId="33" borderId="14" xfId="0" applyFont="1" applyFill="1" applyBorder="1" applyAlignment="1">
      <alignment/>
    </xf>
    <xf numFmtId="0" fontId="13" fillId="33" borderId="19" xfId="0" applyFont="1" applyFill="1" applyBorder="1" applyAlignment="1">
      <alignment/>
    </xf>
    <xf numFmtId="0" fontId="13" fillId="33" borderId="15" xfId="0" applyFont="1" applyFill="1" applyBorder="1" applyAlignment="1">
      <alignment/>
    </xf>
    <xf numFmtId="180" fontId="0" fillId="33" borderId="27" xfId="0" applyNumberFormat="1" applyFont="1" applyFill="1" applyBorder="1" applyAlignment="1">
      <alignment horizontal="center"/>
    </xf>
    <xf numFmtId="0" fontId="10" fillId="33" borderId="28" xfId="0" applyFont="1" applyFill="1" applyBorder="1" applyAlignment="1">
      <alignment/>
    </xf>
    <xf numFmtId="0" fontId="10" fillId="33" borderId="27" xfId="0" applyFont="1" applyFill="1" applyBorder="1" applyAlignment="1">
      <alignment/>
    </xf>
    <xf numFmtId="0" fontId="10" fillId="33" borderId="11" xfId="0" applyFont="1" applyFill="1" applyBorder="1" applyAlignment="1">
      <alignment/>
    </xf>
    <xf numFmtId="0" fontId="4" fillId="33" borderId="24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10" fillId="33" borderId="12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/>
    </xf>
    <xf numFmtId="0" fontId="1" fillId="33" borderId="27" xfId="0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1" fillId="33" borderId="32" xfId="0" applyFont="1" applyFill="1" applyBorder="1" applyAlignment="1">
      <alignment horizontal="center"/>
    </xf>
    <xf numFmtId="0" fontId="4" fillId="33" borderId="34" xfId="0" applyFont="1" applyFill="1" applyBorder="1" applyAlignment="1">
      <alignment/>
    </xf>
    <xf numFmtId="0" fontId="10" fillId="33" borderId="32" xfId="0" applyFont="1" applyFill="1" applyBorder="1" applyAlignment="1">
      <alignment/>
    </xf>
    <xf numFmtId="0" fontId="10" fillId="33" borderId="34" xfId="0" applyFont="1" applyFill="1" applyBorder="1" applyAlignment="1">
      <alignment/>
    </xf>
    <xf numFmtId="0" fontId="1" fillId="33" borderId="22" xfId="0" applyFont="1" applyFill="1" applyBorder="1" applyAlignment="1">
      <alignment horizontal="center"/>
    </xf>
    <xf numFmtId="0" fontId="4" fillId="33" borderId="36" xfId="0" applyFont="1" applyFill="1" applyBorder="1" applyAlignment="1">
      <alignment/>
    </xf>
    <xf numFmtId="2" fontId="0" fillId="33" borderId="22" xfId="0" applyNumberFormat="1" applyFont="1" applyFill="1" applyBorder="1" applyAlignment="1">
      <alignment/>
    </xf>
    <xf numFmtId="0" fontId="1" fillId="33" borderId="18" xfId="0" applyFont="1" applyFill="1" applyBorder="1" applyAlignment="1">
      <alignment horizontal="center"/>
    </xf>
    <xf numFmtId="2" fontId="0" fillId="33" borderId="18" xfId="0" applyNumberFormat="1" applyFont="1" applyFill="1" applyBorder="1" applyAlignment="1">
      <alignment/>
    </xf>
    <xf numFmtId="0" fontId="12" fillId="33" borderId="38" xfId="0" applyFont="1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39" xfId="0" applyFont="1" applyFill="1" applyBorder="1" applyAlignment="1">
      <alignment/>
    </xf>
    <xf numFmtId="0" fontId="0" fillId="33" borderId="40" xfId="0" applyFont="1" applyFill="1" applyBorder="1" applyAlignment="1">
      <alignment/>
    </xf>
    <xf numFmtId="0" fontId="0" fillId="33" borderId="41" xfId="0" applyFont="1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0" fillId="33" borderId="4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43" xfId="0" applyFont="1" applyFill="1" applyBorder="1" applyAlignment="1">
      <alignment/>
    </xf>
    <xf numFmtId="0" fontId="12" fillId="33" borderId="44" xfId="0" applyFont="1" applyFill="1" applyBorder="1" applyAlignment="1">
      <alignment/>
    </xf>
    <xf numFmtId="0" fontId="12" fillId="33" borderId="45" xfId="0" applyFont="1" applyFill="1" applyBorder="1" applyAlignment="1">
      <alignment/>
    </xf>
    <xf numFmtId="0" fontId="3" fillId="33" borderId="18" xfId="0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0" fontId="12" fillId="33" borderId="18" xfId="0" applyFont="1" applyFill="1" applyBorder="1" applyAlignment="1">
      <alignment/>
    </xf>
    <xf numFmtId="0" fontId="12" fillId="33" borderId="46" xfId="0" applyFont="1" applyFill="1" applyBorder="1" applyAlignment="1">
      <alignment/>
    </xf>
    <xf numFmtId="0" fontId="12" fillId="33" borderId="47" xfId="0" applyFont="1" applyFill="1" applyBorder="1" applyAlignment="1">
      <alignment/>
    </xf>
    <xf numFmtId="0" fontId="12" fillId="33" borderId="48" xfId="0" applyFont="1" applyFill="1" applyBorder="1" applyAlignment="1">
      <alignment/>
    </xf>
    <xf numFmtId="2" fontId="12" fillId="33" borderId="19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5" fillId="33" borderId="2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A2" sqref="A2:G2"/>
    </sheetView>
  </sheetViews>
  <sheetFormatPr defaultColWidth="9.140625" defaultRowHeight="12.75"/>
  <cols>
    <col min="1" max="1" width="11.7109375" style="10" customWidth="1"/>
    <col min="2" max="2" width="47.57421875" style="10" customWidth="1"/>
    <col min="3" max="3" width="8.421875" style="10" customWidth="1"/>
    <col min="4" max="4" width="7.8515625" style="10" customWidth="1"/>
    <col min="5" max="5" width="7.7109375" style="10" customWidth="1"/>
    <col min="6" max="6" width="8.140625" style="10" customWidth="1"/>
    <col min="7" max="7" width="8.28125" style="10" customWidth="1"/>
    <col min="8" max="16384" width="9.140625" style="10" customWidth="1"/>
  </cols>
  <sheetData>
    <row r="1" spans="1:7" ht="12.75">
      <c r="A1" s="9" t="s">
        <v>106</v>
      </c>
      <c r="B1" s="9"/>
      <c r="C1" s="9"/>
      <c r="D1" s="9"/>
      <c r="E1" s="9"/>
      <c r="F1" s="9"/>
      <c r="G1" s="9"/>
    </row>
    <row r="2" spans="1:7" ht="12.75" customHeight="1">
      <c r="A2" s="9" t="s">
        <v>133</v>
      </c>
      <c r="B2" s="9"/>
      <c r="C2" s="9"/>
      <c r="D2" s="9"/>
      <c r="E2" s="9"/>
      <c r="F2" s="9"/>
      <c r="G2" s="9"/>
    </row>
    <row r="3" spans="5:7" ht="11.25" customHeight="1" thickBot="1">
      <c r="E3" s="11" t="s">
        <v>0</v>
      </c>
      <c r="F3" s="11"/>
      <c r="G3" s="11"/>
    </row>
    <row r="4" spans="1:7" ht="12.75">
      <c r="A4" s="12" t="s">
        <v>1</v>
      </c>
      <c r="B4" s="12" t="s">
        <v>2</v>
      </c>
      <c r="C4" s="13" t="s">
        <v>85</v>
      </c>
      <c r="D4" s="13" t="s">
        <v>87</v>
      </c>
      <c r="E4" s="14" t="s">
        <v>3</v>
      </c>
      <c r="F4" s="13" t="s">
        <v>86</v>
      </c>
      <c r="G4" s="15" t="s">
        <v>88</v>
      </c>
    </row>
    <row r="5" spans="1:7" ht="12.75">
      <c r="A5" s="16"/>
      <c r="B5" s="16"/>
      <c r="C5" s="17"/>
      <c r="D5" s="17"/>
      <c r="E5" s="18"/>
      <c r="F5" s="17"/>
      <c r="G5" s="19"/>
    </row>
    <row r="6" spans="1:7" ht="21" customHeight="1" thickBot="1">
      <c r="A6" s="20"/>
      <c r="B6" s="20"/>
      <c r="C6" s="21"/>
      <c r="D6" s="21"/>
      <c r="E6" s="22"/>
      <c r="F6" s="21"/>
      <c r="G6" s="23"/>
    </row>
    <row r="7" spans="1:7" ht="16.5" customHeight="1" thickBot="1">
      <c r="A7" s="24" t="s">
        <v>4</v>
      </c>
      <c r="B7" s="25" t="s">
        <v>5</v>
      </c>
      <c r="C7" s="26">
        <f>SUM(C8:C24)</f>
        <v>144295</v>
      </c>
      <c r="D7" s="27">
        <f>SUM(D8:D24)</f>
        <v>72147.5</v>
      </c>
      <c r="E7" s="28">
        <f>SUM(E8:E24)</f>
        <v>57991</v>
      </c>
      <c r="F7" s="29">
        <f>E7/D7*100</f>
        <v>80.37839148965661</v>
      </c>
      <c r="G7" s="29">
        <f>E7/C7*100</f>
        <v>40.189195744828304</v>
      </c>
    </row>
    <row r="8" spans="1:7" ht="13.5" customHeight="1">
      <c r="A8" s="30" t="s">
        <v>6</v>
      </c>
      <c r="B8" s="31" t="s">
        <v>7</v>
      </c>
      <c r="C8" s="32">
        <v>120405</v>
      </c>
      <c r="D8" s="8">
        <f>C8/12*6</f>
        <v>60202.5</v>
      </c>
      <c r="E8" s="33">
        <v>45074</v>
      </c>
      <c r="F8" s="34">
        <f>E8/D8*100</f>
        <v>74.87064490677298</v>
      </c>
      <c r="G8" s="34">
        <f>E8/C8*100</f>
        <v>37.43532245338649</v>
      </c>
    </row>
    <row r="9" spans="1:7" ht="27.75" customHeight="1">
      <c r="A9" s="35" t="s">
        <v>107</v>
      </c>
      <c r="B9" s="36" t="s">
        <v>109</v>
      </c>
      <c r="C9" s="37">
        <v>6434</v>
      </c>
      <c r="D9" s="8">
        <f>C9/12*6</f>
        <v>3217</v>
      </c>
      <c r="E9" s="8">
        <v>3226</v>
      </c>
      <c r="F9" s="2">
        <f>E9/D9*100</f>
        <v>100.2797637550513</v>
      </c>
      <c r="G9" s="2">
        <f>E9/C9*100</f>
        <v>50.13988187752565</v>
      </c>
    </row>
    <row r="10" spans="1:7" ht="27.75" customHeight="1">
      <c r="A10" s="35" t="s">
        <v>120</v>
      </c>
      <c r="B10" s="38" t="s">
        <v>121</v>
      </c>
      <c r="C10" s="37">
        <v>2478</v>
      </c>
      <c r="D10" s="8">
        <f>C10/12*6</f>
        <v>1239</v>
      </c>
      <c r="E10" s="8">
        <v>1776</v>
      </c>
      <c r="F10" s="2">
        <f>E10/D10*100</f>
        <v>143.34140435835351</v>
      </c>
      <c r="G10" s="2">
        <f>E10/C10*100</f>
        <v>71.67070217917676</v>
      </c>
    </row>
    <row r="11" spans="1:7" ht="24.75" customHeight="1">
      <c r="A11" s="39" t="s">
        <v>8</v>
      </c>
      <c r="B11" s="40" t="s">
        <v>9</v>
      </c>
      <c r="C11" s="37">
        <v>2319</v>
      </c>
      <c r="D11" s="8">
        <f>C11/12*6</f>
        <v>1159.5</v>
      </c>
      <c r="E11" s="8">
        <v>969</v>
      </c>
      <c r="F11" s="2">
        <f>E11/D11*100</f>
        <v>83.57050452781371</v>
      </c>
      <c r="G11" s="2">
        <f>E11/C11*100</f>
        <v>41.785252263906855</v>
      </c>
    </row>
    <row r="12" spans="1:7" ht="12" customHeight="1">
      <c r="A12" s="41" t="s">
        <v>10</v>
      </c>
      <c r="B12" s="42" t="s">
        <v>11</v>
      </c>
      <c r="C12" s="37"/>
      <c r="D12" s="8"/>
      <c r="E12" s="43">
        <v>2</v>
      </c>
      <c r="F12" s="44"/>
      <c r="G12" s="44"/>
    </row>
    <row r="13" spans="1:7" ht="25.5" customHeight="1">
      <c r="A13" s="41" t="s">
        <v>108</v>
      </c>
      <c r="B13" s="42" t="s">
        <v>110</v>
      </c>
      <c r="C13" s="37">
        <v>60</v>
      </c>
      <c r="D13" s="8">
        <f>C13/12*6</f>
        <v>30</v>
      </c>
      <c r="E13" s="43">
        <v>43</v>
      </c>
      <c r="F13" s="2">
        <f>E13/D13*100</f>
        <v>143.33333333333334</v>
      </c>
      <c r="G13" s="2">
        <f>E13/C13*100</f>
        <v>71.66666666666667</v>
      </c>
    </row>
    <row r="14" spans="1:7" ht="12.75" customHeight="1">
      <c r="A14" s="41" t="s">
        <v>12</v>
      </c>
      <c r="B14" s="42" t="s">
        <v>13</v>
      </c>
      <c r="C14" s="37">
        <v>3327</v>
      </c>
      <c r="D14" s="8">
        <f>C14/12*6</f>
        <v>1663.5</v>
      </c>
      <c r="E14" s="43">
        <v>339</v>
      </c>
      <c r="F14" s="2">
        <f>E14/D14*100</f>
        <v>20.37871956717764</v>
      </c>
      <c r="G14" s="2">
        <f>E14/C14*100</f>
        <v>10.18935978358882</v>
      </c>
    </row>
    <row r="15" spans="1:7" ht="12.75">
      <c r="A15" s="45" t="s">
        <v>14</v>
      </c>
      <c r="B15" s="43" t="s">
        <v>15</v>
      </c>
      <c r="C15" s="37">
        <v>4770</v>
      </c>
      <c r="D15" s="8">
        <f>C15/12*6</f>
        <v>2385</v>
      </c>
      <c r="E15" s="43">
        <v>2682</v>
      </c>
      <c r="F15" s="2">
        <f>E15/D15*100</f>
        <v>112.45283018867924</v>
      </c>
      <c r="G15" s="2">
        <f>E15/C15*100</f>
        <v>56.22641509433962</v>
      </c>
    </row>
    <row r="16" spans="1:7" ht="12.75">
      <c r="A16" s="45" t="s">
        <v>16</v>
      </c>
      <c r="B16" s="46" t="s">
        <v>17</v>
      </c>
      <c r="C16" s="37"/>
      <c r="D16" s="8"/>
      <c r="E16" s="43">
        <v>13</v>
      </c>
      <c r="F16" s="2"/>
      <c r="G16" s="2"/>
    </row>
    <row r="17" spans="1:7" ht="25.5">
      <c r="A17" s="45" t="s">
        <v>18</v>
      </c>
      <c r="B17" s="47" t="s">
        <v>89</v>
      </c>
      <c r="C17" s="37"/>
      <c r="D17" s="8"/>
      <c r="E17" s="43"/>
      <c r="F17" s="2"/>
      <c r="G17" s="2"/>
    </row>
    <row r="18" spans="1:7" ht="24" customHeight="1">
      <c r="A18" s="48" t="s">
        <v>19</v>
      </c>
      <c r="B18" s="40" t="s">
        <v>90</v>
      </c>
      <c r="C18" s="37">
        <v>3576</v>
      </c>
      <c r="D18" s="8">
        <f>C18/12*6</f>
        <v>1788</v>
      </c>
      <c r="E18" s="43">
        <v>2434</v>
      </c>
      <c r="F18" s="2">
        <f>E18/D18*100</f>
        <v>136.1297539149888</v>
      </c>
      <c r="G18" s="2">
        <f>E18/C18*100</f>
        <v>68.0648769574944</v>
      </c>
    </row>
    <row r="19" spans="1:7" ht="15" customHeight="1">
      <c r="A19" s="48" t="s">
        <v>20</v>
      </c>
      <c r="B19" s="49" t="s">
        <v>21</v>
      </c>
      <c r="C19" s="37">
        <v>60</v>
      </c>
      <c r="D19" s="8">
        <f>C19/12*6</f>
        <v>30</v>
      </c>
      <c r="E19" s="43">
        <v>8</v>
      </c>
      <c r="F19" s="2">
        <f>E19/D19*100</f>
        <v>26.666666666666668</v>
      </c>
      <c r="G19" s="2">
        <f>E19/C19*100</f>
        <v>13.333333333333334</v>
      </c>
    </row>
    <row r="20" spans="1:7" ht="25.5">
      <c r="A20" s="45" t="s">
        <v>22</v>
      </c>
      <c r="B20" s="50" t="s">
        <v>23</v>
      </c>
      <c r="C20" s="37">
        <v>385</v>
      </c>
      <c r="D20" s="8">
        <f>C20/12*6</f>
        <v>192.5</v>
      </c>
      <c r="E20" s="43">
        <v>545</v>
      </c>
      <c r="F20" s="2">
        <f>E20/D20*100</f>
        <v>283.1168831168831</v>
      </c>
      <c r="G20" s="2">
        <f>E20/C20*100</f>
        <v>141.55844155844156</v>
      </c>
    </row>
    <row r="21" spans="1:7" ht="25.5">
      <c r="A21" s="45" t="s">
        <v>24</v>
      </c>
      <c r="B21" s="50" t="s">
        <v>25</v>
      </c>
      <c r="C21" s="37">
        <v>471</v>
      </c>
      <c r="D21" s="8">
        <f>C21/12*6</f>
        <v>235.5</v>
      </c>
      <c r="E21" s="43">
        <v>591</v>
      </c>
      <c r="F21" s="2">
        <f>E21/D21*100</f>
        <v>250.95541401273886</v>
      </c>
      <c r="G21" s="2">
        <f>E21/C21*100</f>
        <v>125.47770700636943</v>
      </c>
    </row>
    <row r="22" spans="1:7" ht="12.75">
      <c r="A22" s="51" t="s">
        <v>26</v>
      </c>
      <c r="B22" s="50" t="s">
        <v>27</v>
      </c>
      <c r="C22" s="37"/>
      <c r="D22" s="8"/>
      <c r="E22" s="43"/>
      <c r="F22" s="2"/>
      <c r="G22" s="2"/>
    </row>
    <row r="23" spans="1:7" ht="15.75" customHeight="1">
      <c r="A23" s="45" t="s">
        <v>28</v>
      </c>
      <c r="B23" s="50" t="s">
        <v>29</v>
      </c>
      <c r="C23" s="37">
        <v>10</v>
      </c>
      <c r="D23" s="8">
        <f>C23/12*6</f>
        <v>5</v>
      </c>
      <c r="E23" s="43">
        <v>284</v>
      </c>
      <c r="F23" s="2">
        <f>E23/D23*100</f>
        <v>5680</v>
      </c>
      <c r="G23" s="2">
        <f>E23/C23*100</f>
        <v>2840</v>
      </c>
    </row>
    <row r="24" spans="1:7" ht="13.5" thickBot="1">
      <c r="A24" s="52" t="s">
        <v>30</v>
      </c>
      <c r="B24" s="53" t="s">
        <v>31</v>
      </c>
      <c r="C24" s="54"/>
      <c r="D24" s="55"/>
      <c r="E24" s="53">
        <v>5</v>
      </c>
      <c r="F24" s="56"/>
      <c r="G24" s="56"/>
    </row>
    <row r="25" spans="1:7" ht="15" customHeight="1" thickBot="1">
      <c r="A25" s="57" t="s">
        <v>32</v>
      </c>
      <c r="B25" s="58" t="s">
        <v>33</v>
      </c>
      <c r="C25" s="59">
        <f>C26+C36</f>
        <v>544924</v>
      </c>
      <c r="D25" s="59">
        <f>D26+D36</f>
        <v>201691</v>
      </c>
      <c r="E25" s="59">
        <f>E26+E36</f>
        <v>200170</v>
      </c>
      <c r="F25" s="60">
        <f>E25/D25*100</f>
        <v>99.24587611742716</v>
      </c>
      <c r="G25" s="60">
        <f>E25/C25*100</f>
        <v>36.73356284546102</v>
      </c>
    </row>
    <row r="26" spans="1:7" ht="28.5" customHeight="1" thickBot="1">
      <c r="A26" s="61" t="s">
        <v>34</v>
      </c>
      <c r="B26" s="62" t="s">
        <v>35</v>
      </c>
      <c r="C26" s="59">
        <f>SUM(C27,C29,C32,C33,C34)</f>
        <v>544924</v>
      </c>
      <c r="D26" s="59">
        <f>SUM(D27,D29,D32,D33,D34)</f>
        <v>201691</v>
      </c>
      <c r="E26" s="59">
        <f>SUM(E27,E29,E32,E33,E34)</f>
        <v>201691</v>
      </c>
      <c r="F26" s="60">
        <f>E26/D26*100</f>
        <v>100</v>
      </c>
      <c r="G26" s="60">
        <f>E26/C26*100</f>
        <v>37.0126843376324</v>
      </c>
    </row>
    <row r="27" spans="1:7" ht="25.5">
      <c r="A27" s="63" t="s">
        <v>128</v>
      </c>
      <c r="B27" s="64" t="s">
        <v>127</v>
      </c>
      <c r="C27" s="65">
        <f>C28</f>
        <v>31667</v>
      </c>
      <c r="D27" s="65">
        <f>D28</f>
        <v>15834</v>
      </c>
      <c r="E27" s="65">
        <f>E28</f>
        <v>15834</v>
      </c>
      <c r="F27" s="2">
        <f aca="true" t="shared" si="0" ref="F27:F33">E27/D27*100</f>
        <v>100</v>
      </c>
      <c r="G27" s="2">
        <f>E27/C27*100</f>
        <v>50.0015789307481</v>
      </c>
    </row>
    <row r="28" spans="1:7" ht="12.75">
      <c r="A28" s="66">
        <v>20215001</v>
      </c>
      <c r="B28" s="67" t="s">
        <v>91</v>
      </c>
      <c r="C28" s="65">
        <v>31667</v>
      </c>
      <c r="D28" s="65">
        <v>15834</v>
      </c>
      <c r="E28" s="68">
        <v>15834</v>
      </c>
      <c r="F28" s="2">
        <f t="shared" si="0"/>
        <v>100</v>
      </c>
      <c r="G28" s="2">
        <f>E28/C28*100</f>
        <v>50.0015789307481</v>
      </c>
    </row>
    <row r="29" spans="1:7" ht="29.25" customHeight="1">
      <c r="A29" s="48" t="s">
        <v>123</v>
      </c>
      <c r="B29" s="50" t="s">
        <v>124</v>
      </c>
      <c r="C29" s="44">
        <v>350777</v>
      </c>
      <c r="D29" s="44">
        <v>103782</v>
      </c>
      <c r="E29" s="43">
        <v>103782</v>
      </c>
      <c r="F29" s="2">
        <f t="shared" si="0"/>
        <v>100</v>
      </c>
      <c r="G29" s="2">
        <f>E29/C29*100</f>
        <v>29.586318373211473</v>
      </c>
    </row>
    <row r="30" spans="1:7" ht="51" hidden="1">
      <c r="A30" s="48" t="s">
        <v>92</v>
      </c>
      <c r="B30" s="69" t="s">
        <v>93</v>
      </c>
      <c r="C30" s="44"/>
      <c r="D30" s="44"/>
      <c r="E30" s="43"/>
      <c r="F30" s="2"/>
      <c r="G30" s="2"/>
    </row>
    <row r="31" spans="1:7" ht="12.75" customHeight="1" hidden="1">
      <c r="A31" s="39"/>
      <c r="B31" s="70"/>
      <c r="C31" s="44"/>
      <c r="D31" s="44"/>
      <c r="E31" s="43"/>
      <c r="F31" s="2" t="e">
        <f t="shared" si="0"/>
        <v>#DIV/0!</v>
      </c>
      <c r="G31" s="2" t="e">
        <f>E31/C31*100</f>
        <v>#DIV/0!</v>
      </c>
    </row>
    <row r="32" spans="1:7" ht="31.5" customHeight="1">
      <c r="A32" s="71" t="s">
        <v>126</v>
      </c>
      <c r="B32" s="50" t="s">
        <v>125</v>
      </c>
      <c r="C32" s="44">
        <v>157695</v>
      </c>
      <c r="D32" s="44">
        <v>80929</v>
      </c>
      <c r="E32" s="43">
        <v>80929</v>
      </c>
      <c r="F32" s="2">
        <f t="shared" si="0"/>
        <v>100</v>
      </c>
      <c r="G32" s="2">
        <f>E32/C32*100</f>
        <v>51.3199530739719</v>
      </c>
    </row>
    <row r="33" spans="1:7" ht="15" customHeight="1">
      <c r="A33" s="72" t="s">
        <v>129</v>
      </c>
      <c r="B33" s="73" t="s">
        <v>36</v>
      </c>
      <c r="C33" s="44">
        <v>4785</v>
      </c>
      <c r="D33" s="44">
        <v>1146</v>
      </c>
      <c r="E33" s="43">
        <v>1146</v>
      </c>
      <c r="F33" s="2">
        <f t="shared" si="0"/>
        <v>100</v>
      </c>
      <c r="G33" s="2">
        <f>E33/C33*100</f>
        <v>23.94984326018809</v>
      </c>
    </row>
    <row r="34" spans="1:7" ht="24.75" customHeight="1">
      <c r="A34" s="48" t="s">
        <v>37</v>
      </c>
      <c r="B34" s="50" t="s">
        <v>94</v>
      </c>
      <c r="C34" s="44"/>
      <c r="D34" s="44"/>
      <c r="E34" s="43"/>
      <c r="F34" s="44"/>
      <c r="G34" s="44"/>
    </row>
    <row r="35" spans="1:7" ht="26.25" customHeight="1">
      <c r="A35" s="74" t="s">
        <v>37</v>
      </c>
      <c r="B35" s="75" t="s">
        <v>38</v>
      </c>
      <c r="C35" s="56"/>
      <c r="D35" s="56"/>
      <c r="E35" s="53"/>
      <c r="F35" s="56"/>
      <c r="G35" s="56"/>
    </row>
    <row r="36" spans="1:7" ht="54" customHeight="1" thickBot="1">
      <c r="A36" s="74" t="s">
        <v>130</v>
      </c>
      <c r="B36" s="75" t="s">
        <v>95</v>
      </c>
      <c r="C36" s="56"/>
      <c r="D36" s="53"/>
      <c r="E36" s="56">
        <v>-1521</v>
      </c>
      <c r="F36" s="53"/>
      <c r="G36" s="56"/>
    </row>
    <row r="37" spans="1:7" ht="27" customHeight="1" thickBot="1">
      <c r="A37" s="76" t="s">
        <v>39</v>
      </c>
      <c r="B37" s="77" t="s">
        <v>40</v>
      </c>
      <c r="C37" s="59"/>
      <c r="D37" s="59"/>
      <c r="E37" s="78"/>
      <c r="F37" s="59"/>
      <c r="G37" s="59"/>
    </row>
    <row r="38" spans="1:7" ht="18" customHeight="1" thickBot="1">
      <c r="A38" s="79" t="s">
        <v>41</v>
      </c>
      <c r="B38" s="80"/>
      <c r="C38" s="59">
        <f>C7+C25</f>
        <v>689219</v>
      </c>
      <c r="D38" s="59">
        <f>D7+D25</f>
        <v>273838.5</v>
      </c>
      <c r="E38" s="59">
        <f>E7+E25</f>
        <v>258161</v>
      </c>
      <c r="F38" s="81">
        <f>E38/D38*100</f>
        <v>94.27491021167586</v>
      </c>
      <c r="G38" s="81">
        <f>E38/C38*100</f>
        <v>37.457034701597024</v>
      </c>
    </row>
    <row r="39" ht="10.5" customHeight="1">
      <c r="A39" s="82"/>
    </row>
    <row r="40" ht="12.75" hidden="1"/>
    <row r="41" spans="1:2" ht="14.25">
      <c r="A41" s="83" t="s">
        <v>116</v>
      </c>
      <c r="B41" s="83"/>
    </row>
    <row r="42" spans="1:2" ht="14.25">
      <c r="A42" s="84" t="s">
        <v>115</v>
      </c>
      <c r="B42" s="84"/>
    </row>
    <row r="44" ht="12.75">
      <c r="A44" s="10" t="s">
        <v>117</v>
      </c>
    </row>
    <row r="45" ht="12.75">
      <c r="A45" s="10" t="s">
        <v>118</v>
      </c>
    </row>
  </sheetData>
  <sheetProtection/>
  <mergeCells count="12">
    <mergeCell ref="G4:G6"/>
    <mergeCell ref="A38:B38"/>
    <mergeCell ref="A4:A6"/>
    <mergeCell ref="B4:B6"/>
    <mergeCell ref="C4:C6"/>
    <mergeCell ref="D4:D6"/>
    <mergeCell ref="A41:B41"/>
    <mergeCell ref="A1:G1"/>
    <mergeCell ref="A2:G2"/>
    <mergeCell ref="E3:G3"/>
    <mergeCell ref="E4:E6"/>
    <mergeCell ref="F4:F6"/>
  </mergeCells>
  <printOptions/>
  <pageMargins left="0.5511811023622047" right="0.2362204724409449" top="0.1968503937007874" bottom="0.1968503937007874" header="0.196850393700787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2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6.7109375" style="10" customWidth="1"/>
    <col min="2" max="2" width="59.421875" style="10" customWidth="1"/>
    <col min="3" max="3" width="9.421875" style="10" customWidth="1"/>
    <col min="4" max="4" width="8.421875" style="10" hidden="1" customWidth="1"/>
    <col min="5" max="5" width="8.7109375" style="10" customWidth="1"/>
    <col min="6" max="6" width="6.7109375" style="10" hidden="1" customWidth="1"/>
    <col min="7" max="7" width="8.28125" style="10" customWidth="1"/>
    <col min="8" max="16384" width="9.140625" style="10" customWidth="1"/>
  </cols>
  <sheetData>
    <row r="1" spans="1:7" ht="12.75">
      <c r="A1" s="9" t="s">
        <v>106</v>
      </c>
      <c r="B1" s="9"/>
      <c r="C1" s="9"/>
      <c r="D1" s="9"/>
      <c r="E1" s="9"/>
      <c r="F1" s="9"/>
      <c r="G1" s="9"/>
    </row>
    <row r="2" spans="1:7" ht="12.75">
      <c r="A2" s="9" t="s">
        <v>132</v>
      </c>
      <c r="B2" s="9"/>
      <c r="C2" s="9"/>
      <c r="D2" s="9"/>
      <c r="E2" s="9"/>
      <c r="F2" s="9"/>
      <c r="G2" s="9"/>
    </row>
    <row r="3" spans="5:7" ht="12.75" customHeight="1" thickBot="1">
      <c r="E3" s="85" t="s">
        <v>42</v>
      </c>
      <c r="F3" s="85"/>
      <c r="G3" s="85"/>
    </row>
    <row r="4" spans="1:7" s="91" customFormat="1" ht="38.25" customHeight="1" thickBot="1">
      <c r="A4" s="86" t="s">
        <v>43</v>
      </c>
      <c r="B4" s="87" t="s">
        <v>44</v>
      </c>
      <c r="C4" s="88" t="s">
        <v>84</v>
      </c>
      <c r="D4" s="89" t="s">
        <v>45</v>
      </c>
      <c r="E4" s="88" t="s">
        <v>46</v>
      </c>
      <c r="F4" s="88" t="s">
        <v>47</v>
      </c>
      <c r="G4" s="90" t="s">
        <v>119</v>
      </c>
    </row>
    <row r="5" spans="1:7" ht="12" customHeight="1" thickBot="1">
      <c r="A5" s="92">
        <v>100</v>
      </c>
      <c r="B5" s="93" t="s">
        <v>48</v>
      </c>
      <c r="C5" s="94">
        <f>SUM(C6:C13)</f>
        <v>49461</v>
      </c>
      <c r="D5" s="94">
        <f>SUM(D6:D13)</f>
        <v>0</v>
      </c>
      <c r="E5" s="94">
        <f>SUM(E6:E13)</f>
        <v>22398</v>
      </c>
      <c r="F5" s="95"/>
      <c r="G5" s="96">
        <f>E5/C5*100</f>
        <v>45.28416328016013</v>
      </c>
    </row>
    <row r="6" spans="1:7" s="103" customFormat="1" ht="12.75" customHeight="1">
      <c r="A6" s="97">
        <v>102</v>
      </c>
      <c r="B6" s="98" t="s">
        <v>82</v>
      </c>
      <c r="C6" s="99">
        <v>1548</v>
      </c>
      <c r="D6" s="100"/>
      <c r="E6" s="101">
        <v>673</v>
      </c>
      <c r="F6" s="100"/>
      <c r="G6" s="102">
        <f>E6/C6*100</f>
        <v>43.47545219638243</v>
      </c>
    </row>
    <row r="7" spans="1:7" ht="23.25" customHeight="1">
      <c r="A7" s="104">
        <v>103</v>
      </c>
      <c r="B7" s="105" t="s">
        <v>49</v>
      </c>
      <c r="C7" s="106">
        <v>641</v>
      </c>
      <c r="D7" s="107"/>
      <c r="E7" s="106">
        <v>267</v>
      </c>
      <c r="F7" s="107"/>
      <c r="G7" s="7">
        <f>E7/C7*100</f>
        <v>41.65366614664587</v>
      </c>
    </row>
    <row r="8" spans="1:7" ht="24" customHeight="1">
      <c r="A8" s="104">
        <v>104</v>
      </c>
      <c r="B8" s="105" t="s">
        <v>83</v>
      </c>
      <c r="C8" s="106">
        <v>14642</v>
      </c>
      <c r="D8" s="107"/>
      <c r="E8" s="106">
        <v>6711</v>
      </c>
      <c r="F8" s="107"/>
      <c r="G8" s="7">
        <f aca="true" t="shared" si="0" ref="G8:G14">E8/C8*100</f>
        <v>45.833902472339844</v>
      </c>
    </row>
    <row r="9" spans="1:7" ht="12.75">
      <c r="A9" s="3">
        <v>105</v>
      </c>
      <c r="B9" s="4" t="s">
        <v>122</v>
      </c>
      <c r="C9" s="5">
        <v>6</v>
      </c>
      <c r="D9" s="6"/>
      <c r="E9" s="5"/>
      <c r="F9" s="6"/>
      <c r="G9" s="7"/>
    </row>
    <row r="10" spans="1:7" ht="24.75" customHeight="1">
      <c r="A10" s="3">
        <v>106</v>
      </c>
      <c r="B10" s="4" t="s">
        <v>111</v>
      </c>
      <c r="C10" s="5">
        <v>5903</v>
      </c>
      <c r="D10" s="6"/>
      <c r="E10" s="5">
        <v>2840</v>
      </c>
      <c r="F10" s="6"/>
      <c r="G10" s="7">
        <f t="shared" si="0"/>
        <v>48.1111299339319</v>
      </c>
    </row>
    <row r="11" spans="1:7" ht="14.25" customHeight="1">
      <c r="A11" s="3">
        <v>107</v>
      </c>
      <c r="B11" s="4" t="s">
        <v>112</v>
      </c>
      <c r="C11" s="5">
        <v>993</v>
      </c>
      <c r="D11" s="6"/>
      <c r="E11" s="5"/>
      <c r="F11" s="6"/>
      <c r="G11" s="7"/>
    </row>
    <row r="12" spans="1:7" ht="12.75" customHeight="1">
      <c r="A12" s="3">
        <v>111</v>
      </c>
      <c r="B12" s="4" t="s">
        <v>113</v>
      </c>
      <c r="C12" s="5">
        <v>138</v>
      </c>
      <c r="D12" s="6"/>
      <c r="E12" s="5">
        <v>0</v>
      </c>
      <c r="F12" s="6"/>
      <c r="G12" s="7"/>
    </row>
    <row r="13" spans="1:7" ht="12.75" customHeight="1" thickBot="1">
      <c r="A13" s="108">
        <v>113</v>
      </c>
      <c r="B13" s="109" t="s">
        <v>51</v>
      </c>
      <c r="C13" s="110">
        <v>25590</v>
      </c>
      <c r="D13" s="111"/>
      <c r="E13" s="110">
        <v>11907</v>
      </c>
      <c r="F13" s="111"/>
      <c r="G13" s="112">
        <f t="shared" si="0"/>
        <v>46.52989449003517</v>
      </c>
    </row>
    <row r="14" spans="1:7" ht="12.75" customHeight="1" thickBot="1">
      <c r="A14" s="113">
        <v>200</v>
      </c>
      <c r="B14" s="114" t="s">
        <v>114</v>
      </c>
      <c r="C14" s="94">
        <v>493</v>
      </c>
      <c r="D14" s="95"/>
      <c r="E14" s="94">
        <v>189</v>
      </c>
      <c r="F14" s="95"/>
      <c r="G14" s="96">
        <f t="shared" si="0"/>
        <v>38.33671399594321</v>
      </c>
    </row>
    <row r="15" spans="1:7" ht="14.25" customHeight="1" thickBot="1">
      <c r="A15" s="115">
        <v>300</v>
      </c>
      <c r="B15" s="116" t="s">
        <v>52</v>
      </c>
      <c r="C15" s="1">
        <f>SUM(C16:C18)</f>
        <v>6183</v>
      </c>
      <c r="D15" s="1">
        <f>SUM(D16:D18)</f>
        <v>0</v>
      </c>
      <c r="E15" s="1">
        <f>SUM(E16:E18)</f>
        <v>2506</v>
      </c>
      <c r="F15" s="117"/>
      <c r="G15" s="96">
        <f>E15/C15*100</f>
        <v>40.530486818696424</v>
      </c>
    </row>
    <row r="16" spans="1:7" ht="26.25" customHeight="1">
      <c r="A16" s="118">
        <v>309</v>
      </c>
      <c r="B16" s="105" t="s">
        <v>96</v>
      </c>
      <c r="C16" s="119">
        <v>5637</v>
      </c>
      <c r="D16" s="120"/>
      <c r="E16" s="119">
        <v>2471</v>
      </c>
      <c r="F16" s="120"/>
      <c r="G16" s="7">
        <f aca="true" t="shared" si="1" ref="G16:G31">E16/C16*100</f>
        <v>43.83537342558098</v>
      </c>
    </row>
    <row r="17" spans="1:7" ht="13.5" customHeight="1">
      <c r="A17" s="121">
        <v>310</v>
      </c>
      <c r="B17" s="105" t="s">
        <v>53</v>
      </c>
      <c r="C17" s="106">
        <v>140</v>
      </c>
      <c r="D17" s="107"/>
      <c r="E17" s="106">
        <v>0</v>
      </c>
      <c r="F17" s="107"/>
      <c r="G17" s="7">
        <f t="shared" si="1"/>
        <v>0</v>
      </c>
    </row>
    <row r="18" spans="1:7" ht="24" customHeight="1" thickBot="1">
      <c r="A18" s="122">
        <v>314</v>
      </c>
      <c r="B18" s="123" t="s">
        <v>97</v>
      </c>
      <c r="C18" s="124">
        <v>406</v>
      </c>
      <c r="D18" s="125"/>
      <c r="E18" s="124">
        <v>35</v>
      </c>
      <c r="F18" s="125"/>
      <c r="G18" s="7">
        <f t="shared" si="1"/>
        <v>8.620689655172415</v>
      </c>
    </row>
    <row r="19" spans="1:7" ht="12.75" customHeight="1" thickBot="1">
      <c r="A19" s="115">
        <v>400</v>
      </c>
      <c r="B19" s="126" t="s">
        <v>54</v>
      </c>
      <c r="C19" s="1">
        <f>SUM(C20:C26)</f>
        <v>53219</v>
      </c>
      <c r="D19" s="1">
        <f>SUM(D20:D26)</f>
        <v>0</v>
      </c>
      <c r="E19" s="1">
        <f>SUM(E20:E26)</f>
        <v>17080</v>
      </c>
      <c r="F19" s="117"/>
      <c r="G19" s="96">
        <f>E19/C19*100</f>
        <v>32.09380108607828</v>
      </c>
    </row>
    <row r="20" spans="1:7" ht="12" customHeight="1">
      <c r="A20" s="127">
        <v>405</v>
      </c>
      <c r="B20" s="128" t="s">
        <v>55</v>
      </c>
      <c r="C20" s="129">
        <v>211</v>
      </c>
      <c r="D20" s="130"/>
      <c r="E20" s="129">
        <v>36</v>
      </c>
      <c r="F20" s="130"/>
      <c r="G20" s="7">
        <v>0</v>
      </c>
    </row>
    <row r="21" spans="1:7" ht="12" customHeight="1">
      <c r="A21" s="131">
        <v>406</v>
      </c>
      <c r="B21" s="132" t="s">
        <v>56</v>
      </c>
      <c r="C21" s="119">
        <v>6049</v>
      </c>
      <c r="D21" s="120"/>
      <c r="E21" s="119">
        <v>4941</v>
      </c>
      <c r="F21" s="120"/>
      <c r="G21" s="7"/>
    </row>
    <row r="22" spans="1:7" ht="12" customHeight="1">
      <c r="A22" s="131">
        <v>407</v>
      </c>
      <c r="B22" s="133" t="s">
        <v>57</v>
      </c>
      <c r="C22" s="119"/>
      <c r="D22" s="120"/>
      <c r="E22" s="119"/>
      <c r="F22" s="120"/>
      <c r="G22" s="7"/>
    </row>
    <row r="23" spans="1:7" ht="12" customHeight="1">
      <c r="A23" s="134">
        <v>408</v>
      </c>
      <c r="B23" s="135" t="s">
        <v>58</v>
      </c>
      <c r="C23" s="124">
        <v>86</v>
      </c>
      <c r="D23" s="125"/>
      <c r="E23" s="124">
        <v>30</v>
      </c>
      <c r="F23" s="125"/>
      <c r="G23" s="7"/>
    </row>
    <row r="24" spans="1:7" ht="12" customHeight="1">
      <c r="A24" s="136">
        <v>409</v>
      </c>
      <c r="B24" s="137" t="s">
        <v>98</v>
      </c>
      <c r="C24" s="106">
        <v>42569</v>
      </c>
      <c r="D24" s="138"/>
      <c r="E24" s="139">
        <v>11657</v>
      </c>
      <c r="F24" s="140"/>
      <c r="G24" s="7">
        <f t="shared" si="1"/>
        <v>27.38377692687167</v>
      </c>
    </row>
    <row r="25" spans="1:7" ht="12" customHeight="1">
      <c r="A25" s="136">
        <v>410</v>
      </c>
      <c r="B25" s="137" t="s">
        <v>99</v>
      </c>
      <c r="C25" s="106">
        <v>50</v>
      </c>
      <c r="D25" s="138"/>
      <c r="E25" s="139"/>
      <c r="F25" s="140"/>
      <c r="G25" s="7">
        <f t="shared" si="1"/>
        <v>0</v>
      </c>
    </row>
    <row r="26" spans="1:7" ht="12" customHeight="1" thickBot="1">
      <c r="A26" s="134">
        <v>412</v>
      </c>
      <c r="B26" s="141" t="s">
        <v>59</v>
      </c>
      <c r="C26" s="124">
        <v>4254</v>
      </c>
      <c r="D26" s="125"/>
      <c r="E26" s="124">
        <v>416</v>
      </c>
      <c r="F26" s="125"/>
      <c r="G26" s="7">
        <f t="shared" si="1"/>
        <v>9.779031499764928</v>
      </c>
    </row>
    <row r="27" spans="1:7" s="146" customFormat="1" ht="15.75" customHeight="1" thickBot="1">
      <c r="A27" s="142">
        <v>500</v>
      </c>
      <c r="B27" s="143" t="s">
        <v>60</v>
      </c>
      <c r="C27" s="144">
        <f>SUM(C28:C31)</f>
        <v>312307</v>
      </c>
      <c r="D27" s="144">
        <f>SUM(D28:D31)</f>
        <v>0</v>
      </c>
      <c r="E27" s="144">
        <f>SUM(E28:E31)</f>
        <v>54842</v>
      </c>
      <c r="F27" s="145"/>
      <c r="G27" s="96">
        <f>E27/C27*100</f>
        <v>17.56028523215938</v>
      </c>
    </row>
    <row r="28" spans="1:7" ht="12" customHeight="1">
      <c r="A28" s="147">
        <v>501</v>
      </c>
      <c r="B28" s="148" t="s">
        <v>61</v>
      </c>
      <c r="C28" s="106">
        <v>849</v>
      </c>
      <c r="D28" s="107"/>
      <c r="E28" s="106">
        <v>564</v>
      </c>
      <c r="F28" s="107"/>
      <c r="G28" s="7">
        <f t="shared" si="1"/>
        <v>66.43109540636041</v>
      </c>
    </row>
    <row r="29" spans="1:7" ht="12" customHeight="1">
      <c r="A29" s="147">
        <v>502</v>
      </c>
      <c r="B29" s="148" t="s">
        <v>62</v>
      </c>
      <c r="C29" s="106">
        <v>183827</v>
      </c>
      <c r="D29" s="107"/>
      <c r="E29" s="106">
        <v>4448</v>
      </c>
      <c r="F29" s="107"/>
      <c r="G29" s="7">
        <f t="shared" si="1"/>
        <v>2.419666316699941</v>
      </c>
    </row>
    <row r="30" spans="1:7" ht="12" customHeight="1">
      <c r="A30" s="149">
        <v>503</v>
      </c>
      <c r="B30" s="150" t="s">
        <v>63</v>
      </c>
      <c r="C30" s="5">
        <v>122416</v>
      </c>
      <c r="D30" s="6"/>
      <c r="E30" s="5">
        <v>47786</v>
      </c>
      <c r="F30" s="6"/>
      <c r="G30" s="7">
        <f t="shared" si="1"/>
        <v>39.035746961181545</v>
      </c>
    </row>
    <row r="31" spans="1:7" ht="12" customHeight="1" thickBot="1">
      <c r="A31" s="149">
        <v>505</v>
      </c>
      <c r="B31" s="150" t="s">
        <v>64</v>
      </c>
      <c r="C31" s="5">
        <v>5215</v>
      </c>
      <c r="D31" s="6"/>
      <c r="E31" s="5">
        <v>2044</v>
      </c>
      <c r="F31" s="6"/>
      <c r="G31" s="7">
        <f t="shared" si="1"/>
        <v>39.19463087248322</v>
      </c>
    </row>
    <row r="32" spans="1:7" s="146" customFormat="1" ht="12" customHeight="1" thickBot="1">
      <c r="A32" s="142">
        <v>600</v>
      </c>
      <c r="B32" s="143" t="s">
        <v>65</v>
      </c>
      <c r="C32" s="144">
        <v>240</v>
      </c>
      <c r="D32" s="145"/>
      <c r="E32" s="144">
        <v>119</v>
      </c>
      <c r="F32" s="145"/>
      <c r="G32" s="96">
        <f>E32/C32*100</f>
        <v>49.583333333333336</v>
      </c>
    </row>
    <row r="33" spans="1:7" s="146" customFormat="1" ht="12" customHeight="1" thickBot="1">
      <c r="A33" s="92">
        <v>700</v>
      </c>
      <c r="B33" s="93" t="s">
        <v>66</v>
      </c>
      <c r="C33" s="151">
        <f>SUM(C34:C38)</f>
        <v>238414</v>
      </c>
      <c r="D33" s="151">
        <f>SUM(D34:D38)</f>
        <v>0</v>
      </c>
      <c r="E33" s="151">
        <f>SUM(E34:E38)+1</f>
        <v>119942</v>
      </c>
      <c r="F33" s="152"/>
      <c r="G33" s="96">
        <f>E33/C33*100</f>
        <v>50.30828726500961</v>
      </c>
    </row>
    <row r="34" spans="1:7" s="146" customFormat="1" ht="12" customHeight="1">
      <c r="A34" s="153">
        <v>701</v>
      </c>
      <c r="B34" s="154" t="s">
        <v>67</v>
      </c>
      <c r="C34" s="155">
        <v>92344</v>
      </c>
      <c r="D34" s="154"/>
      <c r="E34" s="155">
        <v>45277</v>
      </c>
      <c r="F34" s="154"/>
      <c r="G34" s="7">
        <f aca="true" t="shared" si="2" ref="G34:G45">E34/C34*100</f>
        <v>49.03079788616477</v>
      </c>
    </row>
    <row r="35" spans="1:7" s="146" customFormat="1" ht="12" customHeight="1">
      <c r="A35" s="147">
        <v>702</v>
      </c>
      <c r="B35" s="148" t="s">
        <v>68</v>
      </c>
      <c r="C35" s="156">
        <v>94772</v>
      </c>
      <c r="D35" s="148"/>
      <c r="E35" s="156">
        <v>47030</v>
      </c>
      <c r="F35" s="148"/>
      <c r="G35" s="7">
        <f t="shared" si="2"/>
        <v>49.624361625796645</v>
      </c>
    </row>
    <row r="36" spans="1:7" s="146" customFormat="1" ht="12" customHeight="1">
      <c r="A36" s="147">
        <v>703</v>
      </c>
      <c r="B36" s="148" t="s">
        <v>131</v>
      </c>
      <c r="C36" s="156">
        <v>30637</v>
      </c>
      <c r="D36" s="148"/>
      <c r="E36" s="156">
        <v>17349</v>
      </c>
      <c r="F36" s="148"/>
      <c r="G36" s="7">
        <f t="shared" si="2"/>
        <v>56.62760714169141</v>
      </c>
    </row>
    <row r="37" spans="1:7" s="146" customFormat="1" ht="12" customHeight="1">
      <c r="A37" s="147">
        <v>707</v>
      </c>
      <c r="B37" s="157" t="s">
        <v>69</v>
      </c>
      <c r="C37" s="156">
        <v>14031</v>
      </c>
      <c r="D37" s="148"/>
      <c r="E37" s="156">
        <v>7175</v>
      </c>
      <c r="F37" s="148"/>
      <c r="G37" s="7">
        <f t="shared" si="2"/>
        <v>51.13676858385004</v>
      </c>
    </row>
    <row r="38" spans="1:7" s="146" customFormat="1" ht="12" customHeight="1" thickBot="1">
      <c r="A38" s="149">
        <v>709</v>
      </c>
      <c r="B38" s="158" t="s">
        <v>70</v>
      </c>
      <c r="C38" s="159">
        <v>6630</v>
      </c>
      <c r="D38" s="150"/>
      <c r="E38" s="159">
        <v>3110</v>
      </c>
      <c r="F38" s="150"/>
      <c r="G38" s="7">
        <f t="shared" si="2"/>
        <v>46.90799396681749</v>
      </c>
    </row>
    <row r="39" spans="1:7" s="146" customFormat="1" ht="12" customHeight="1" thickBot="1">
      <c r="A39" s="115">
        <v>800</v>
      </c>
      <c r="B39" s="126" t="s">
        <v>71</v>
      </c>
      <c r="C39" s="144">
        <f>SUM(C40:C41)</f>
        <v>26894</v>
      </c>
      <c r="D39" s="144">
        <f>SUM(D40:D41)</f>
        <v>0</v>
      </c>
      <c r="E39" s="144">
        <f>SUM(E40:E41)</f>
        <v>14018</v>
      </c>
      <c r="F39" s="145"/>
      <c r="G39" s="96">
        <f>E39/C39*100</f>
        <v>52.12315014501375</v>
      </c>
    </row>
    <row r="40" spans="1:7" s="146" customFormat="1" ht="12" customHeight="1">
      <c r="A40" s="153">
        <v>801</v>
      </c>
      <c r="B40" s="154" t="s">
        <v>72</v>
      </c>
      <c r="C40" s="155">
        <v>24579</v>
      </c>
      <c r="D40" s="154"/>
      <c r="E40" s="155">
        <v>12684</v>
      </c>
      <c r="F40" s="154"/>
      <c r="G40" s="7">
        <f t="shared" si="2"/>
        <v>51.60502868302209</v>
      </c>
    </row>
    <row r="41" spans="1:7" s="146" customFormat="1" ht="12" customHeight="1" thickBot="1">
      <c r="A41" s="149">
        <v>804</v>
      </c>
      <c r="B41" s="150" t="s">
        <v>73</v>
      </c>
      <c r="C41" s="159">
        <v>2315</v>
      </c>
      <c r="D41" s="150"/>
      <c r="E41" s="159">
        <v>1334</v>
      </c>
      <c r="F41" s="150"/>
      <c r="G41" s="7">
        <f t="shared" si="2"/>
        <v>57.62419006479481</v>
      </c>
    </row>
    <row r="42" spans="1:7" s="146" customFormat="1" ht="12" customHeight="1" thickBot="1">
      <c r="A42" s="160">
        <v>1000</v>
      </c>
      <c r="B42" s="126" t="s">
        <v>75</v>
      </c>
      <c r="C42" s="144">
        <f>SUM(C43:C45)</f>
        <v>45805</v>
      </c>
      <c r="D42" s="144">
        <f>SUM(D43:D45)</f>
        <v>0</v>
      </c>
      <c r="E42" s="144">
        <f>SUM(E43:E45)</f>
        <v>22787</v>
      </c>
      <c r="F42" s="145"/>
      <c r="G42" s="96">
        <f>E42/C42*100</f>
        <v>49.74784412182076</v>
      </c>
    </row>
    <row r="43" spans="1:7" s="146" customFormat="1" ht="12" customHeight="1">
      <c r="A43" s="161">
        <v>1002</v>
      </c>
      <c r="B43" s="162" t="s">
        <v>100</v>
      </c>
      <c r="C43" s="156"/>
      <c r="D43" s="154"/>
      <c r="E43" s="156"/>
      <c r="F43" s="154"/>
      <c r="G43" s="7"/>
    </row>
    <row r="44" spans="1:7" s="164" customFormat="1" ht="12" customHeight="1">
      <c r="A44" s="163">
        <v>1003</v>
      </c>
      <c r="B44" s="157" t="s">
        <v>76</v>
      </c>
      <c r="C44" s="162">
        <v>43627</v>
      </c>
      <c r="D44" s="157"/>
      <c r="E44" s="162">
        <v>21787</v>
      </c>
      <c r="F44" s="157"/>
      <c r="G44" s="7">
        <f t="shared" si="2"/>
        <v>49.93925779906938</v>
      </c>
    </row>
    <row r="45" spans="1:7" s="146" customFormat="1" ht="12" customHeight="1" thickBot="1">
      <c r="A45" s="165">
        <v>1006</v>
      </c>
      <c r="B45" s="166" t="s">
        <v>77</v>
      </c>
      <c r="C45" s="167">
        <v>2178</v>
      </c>
      <c r="D45" s="168"/>
      <c r="E45" s="167">
        <v>1000</v>
      </c>
      <c r="F45" s="168"/>
      <c r="G45" s="7">
        <f t="shared" si="2"/>
        <v>45.91368227731864</v>
      </c>
    </row>
    <row r="46" spans="1:7" ht="13.5" customHeight="1" hidden="1">
      <c r="A46" s="169">
        <v>1101</v>
      </c>
      <c r="B46" s="170" t="s">
        <v>78</v>
      </c>
      <c r="C46" s="129"/>
      <c r="D46" s="130"/>
      <c r="E46" s="129"/>
      <c r="F46" s="130"/>
      <c r="G46" s="171"/>
    </row>
    <row r="47" spans="1:7" ht="13.5" customHeight="1" hidden="1">
      <c r="A47" s="161">
        <v>1102</v>
      </c>
      <c r="B47" s="157" t="s">
        <v>79</v>
      </c>
      <c r="C47" s="106"/>
      <c r="D47" s="107"/>
      <c r="E47" s="106"/>
      <c r="F47" s="107"/>
      <c r="G47" s="7"/>
    </row>
    <row r="48" spans="1:7" ht="14.25" customHeight="1" hidden="1">
      <c r="A48" s="161">
        <v>1103</v>
      </c>
      <c r="B48" s="157" t="s">
        <v>80</v>
      </c>
      <c r="C48" s="106"/>
      <c r="D48" s="107"/>
      <c r="E48" s="106"/>
      <c r="F48" s="107"/>
      <c r="G48" s="7"/>
    </row>
    <row r="49" spans="1:7" ht="13.5" customHeight="1" hidden="1" thickBot="1">
      <c r="A49" s="172">
        <v>1104</v>
      </c>
      <c r="B49" s="141" t="s">
        <v>81</v>
      </c>
      <c r="C49" s="124"/>
      <c r="D49" s="125"/>
      <c r="E49" s="124"/>
      <c r="F49" s="125"/>
      <c r="G49" s="173"/>
    </row>
    <row r="50" spans="1:7" ht="13.5" customHeight="1" thickBot="1">
      <c r="A50" s="160">
        <v>1100</v>
      </c>
      <c r="B50" s="126" t="s">
        <v>74</v>
      </c>
      <c r="C50" s="1">
        <f>SUM(C51:C53)</f>
        <v>9722</v>
      </c>
      <c r="D50" s="1">
        <f>SUM(D51:D53)</f>
        <v>0</v>
      </c>
      <c r="E50" s="1">
        <f>SUM(E51:E53)</f>
        <v>2856</v>
      </c>
      <c r="F50" s="174"/>
      <c r="G50" s="96">
        <f>E50/C50*100</f>
        <v>29.376671466776383</v>
      </c>
    </row>
    <row r="51" spans="1:7" ht="13.5" customHeight="1">
      <c r="A51" s="163">
        <v>1101</v>
      </c>
      <c r="B51" s="175" t="s">
        <v>101</v>
      </c>
      <c r="C51" s="119">
        <v>9492</v>
      </c>
      <c r="D51" s="176"/>
      <c r="E51" s="177">
        <v>2626</v>
      </c>
      <c r="F51" s="178"/>
      <c r="G51" s="7">
        <f>E51/C51*100</f>
        <v>27.665402444163504</v>
      </c>
    </row>
    <row r="52" spans="1:7" ht="13.5" customHeight="1">
      <c r="A52" s="161">
        <v>1102</v>
      </c>
      <c r="B52" s="157" t="s">
        <v>102</v>
      </c>
      <c r="C52" s="106">
        <v>230</v>
      </c>
      <c r="D52" s="138"/>
      <c r="E52" s="139">
        <v>230</v>
      </c>
      <c r="F52" s="140"/>
      <c r="G52" s="7"/>
    </row>
    <row r="53" spans="1:7" ht="13.5" customHeight="1" thickBot="1">
      <c r="A53" s="179">
        <v>1103</v>
      </c>
      <c r="B53" s="158" t="s">
        <v>103</v>
      </c>
      <c r="C53" s="5"/>
      <c r="D53" s="180"/>
      <c r="E53" s="181"/>
      <c r="F53" s="182"/>
      <c r="G53" s="7"/>
    </row>
    <row r="54" spans="1:7" ht="13.5" customHeight="1" thickBot="1">
      <c r="A54" s="160">
        <v>1200</v>
      </c>
      <c r="B54" s="126" t="s">
        <v>104</v>
      </c>
      <c r="C54" s="1">
        <v>526</v>
      </c>
      <c r="D54" s="183"/>
      <c r="E54" s="184">
        <v>263</v>
      </c>
      <c r="F54" s="174"/>
      <c r="G54" s="96">
        <f>E54/C54*100</f>
        <v>50</v>
      </c>
    </row>
    <row r="55" spans="1:7" ht="13.5" customHeight="1" thickBot="1">
      <c r="A55" s="185">
        <v>1300</v>
      </c>
      <c r="B55" s="186" t="s">
        <v>50</v>
      </c>
      <c r="C55" s="187"/>
      <c r="D55" s="188"/>
      <c r="E55" s="189"/>
      <c r="F55" s="190"/>
      <c r="G55" s="191"/>
    </row>
    <row r="56" spans="1:7" ht="16.5" customHeight="1" thickBot="1">
      <c r="A56" s="192"/>
      <c r="B56" s="193" t="s">
        <v>105</v>
      </c>
      <c r="C56" s="1">
        <f>C5+C14+C15+C19+C27+C32+C33+C39+C42+C50+C55+C54</f>
        <v>743264</v>
      </c>
      <c r="D56" s="1">
        <f>D5+D14+D15+D19+D27+D32+D33+D39+D42+D50+D55+D54-1</f>
        <v>-1</v>
      </c>
      <c r="E56" s="1">
        <f>E5+E14+E15+E19+E27+E32+E33+E39+E42+E50+E55+E54</f>
        <v>257000</v>
      </c>
      <c r="F56" s="174"/>
      <c r="G56" s="96">
        <f>E56/C56*100</f>
        <v>34.57721617083567</v>
      </c>
    </row>
    <row r="57" ht="9.75" customHeight="1"/>
    <row r="58" spans="1:2" ht="14.25">
      <c r="A58" s="83" t="s">
        <v>116</v>
      </c>
      <c r="B58" s="83"/>
    </row>
    <row r="59" spans="1:2" ht="14.25">
      <c r="A59" s="84" t="s">
        <v>115</v>
      </c>
      <c r="B59" s="84"/>
    </row>
    <row r="61" ht="12.75">
      <c r="A61" s="10" t="s">
        <v>117</v>
      </c>
    </row>
    <row r="62" ht="12.75">
      <c r="A62" s="10" t="s">
        <v>118</v>
      </c>
    </row>
  </sheetData>
  <sheetProtection/>
  <mergeCells count="4">
    <mergeCell ref="A58:B58"/>
    <mergeCell ref="A1:G1"/>
    <mergeCell ref="A2:G2"/>
    <mergeCell ref="E3:G3"/>
  </mergeCells>
  <printOptions/>
  <pageMargins left="0.5511811023622047" right="0.31496062992125984" top="0.1968503937007874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Office</cp:lastModifiedBy>
  <cp:lastPrinted>2015-07-10T09:55:09Z</cp:lastPrinted>
  <dcterms:created xsi:type="dcterms:W3CDTF">1996-10-08T23:32:33Z</dcterms:created>
  <dcterms:modified xsi:type="dcterms:W3CDTF">2019-07-17T03:23:48Z</dcterms:modified>
  <cp:category/>
  <cp:version/>
  <cp:contentType/>
  <cp:contentStatus/>
</cp:coreProperties>
</file>