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<sst xmlns="http://schemas.openxmlformats.org/spreadsheetml/2006/main" count="140" uniqueCount="135">
  <si>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</si>
  <si>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</si>
  <si>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</si>
  <si>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</si>
  <si>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</si>
  <si>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</si>
  <si>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</si>
  <si>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</si>
  <si>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</si>
  <si>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</si>
  <si>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</si>
  <si>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</si>
  <si>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</si>
  <si>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</si>
  <si>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</si>
  <si>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</si>
  <si>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</si>
  <si>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</si>
  <si>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</si>
  <si>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</si>
  <si>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</si>
  <si>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</si>
  <si>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</si>
  <si>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</si>
  <si>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</si>
  <si>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</si>
  <si>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</si>
  <si>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</si>
  <si>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</si>
  <si>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</si>
  <si>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</si>
  <si>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</si>
  <si>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</si>
  <si>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</si>
  <si>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</si>
  <si>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</si>
  <si>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</si>
  <si>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</si>
  <si>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</si>
  <si>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</si>
  <si>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</si>
  <si>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</si>
  <si>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</si>
  <si>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</si>
  <si>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</si>
  <si>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</si>
  <si>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</si>
  <si>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</si>
  <si>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</si>
  <si>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</si>
  <si>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</si>
  <si>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</si>
  <si>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</si>
  <si>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</si>
  <si>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</si>
  <si>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</si>
  <si>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</si>
  <si>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</si>
  <si>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</si>
  <si>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</si>
  <si>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</si>
  <si>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</si>
  <si>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</si>
  <si>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</si>
  <si>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</si>
  <si>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</si>
  <si>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</si>
  <si>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</si>
  <si>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</si>
  <si>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</si>
  <si>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</si>
  <si>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</si>
  <si>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</si>
  <si>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</si>
  <si>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</si>
  <si>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</si>
  <si>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</si>
  <si>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</si>
  <si>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</si>
  <si>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</si>
  <si>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</si>
  <si>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</si>
  <si>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</si>
  <si>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</si>
  <si>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</si>
  <si>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</si>
  <si>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</si>
  <si>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</si>
  <si>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</si>
  <si>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</si>
  <si>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</si>
  <si>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</si>
  <si>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</si>
  <si>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</si>
  <si>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</si>
  <si>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</si>
  <si>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</si>
  <si>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</si>
  <si>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</si>
  <si>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</si>
  <si>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</si>
  <si>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</si>
  <si>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</si>
  <si>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</si>
  <si>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</si>
  <si>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</si>
  <si>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</si>
  <si>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</si>
  <si>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</si>
  <si>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</si>
  <si>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</si>
  <si>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</si>
  <si>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</si>
  <si>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</si>
  <si>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</si>
  <si>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</si>
  <si>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</si>
  <si>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</si>
  <si>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</si>
  <si>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</si>
  <si>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</si>
  <si>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</si>
  <si>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</si>
  <si>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</si>
  <si>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</si>
  <si>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</si>
  <si>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</si>
  <si>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</si>
  <si>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</si>
  <si>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</si>
  <si>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</si>
  <si>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</si>
  <si>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</si>
  <si>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по расходам  по состоянию на 01 декабря 2019 года</t>
  </si>
  <si>
    <t>по доходам по состоянию на 01 декабря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</si>
</sst>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80" fontId="0" fillId="0" borderId="11" xfId="0" applyNumberForma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3" fillId="0" borderId="10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180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3" xfId="0" applyFont="1" applyBorder="1" applyAlignment="1">
      <alignment vertical="center"/>
    </xf>
    <xf numFmtId="180" fontId="0" fillId="0" borderId="14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5" xfId="0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180" fontId="0" fillId="0" borderId="20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vertical="center"/>
    </xf>
    <xf numFmtId="180" fontId="0" fillId="33" borderId="22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 wrapText="1"/>
    </xf>
    <xf numFmtId="0" fontId="12" fillId="33" borderId="1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2" fontId="0" fillId="33" borderId="14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6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33" borderId="0" xfId="0" applyFill="1" applyAlignment="1">
      <alignment/>
    </xf>
    <xf numFmtId="180" fontId="0" fillId="33" borderId="30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 vertical="center" wrapText="1"/>
    </xf>
    <xf numFmtId="180" fontId="12" fillId="33" borderId="16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180" fontId="0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0" fontId="0" fillId="33" borderId="14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25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25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8" xfId="0" applyFill="1" applyBorder="1" applyAlignment="1">
      <alignment/>
    </xf>
    <xf numFmtId="1" fontId="0" fillId="33" borderId="18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8" sqref="A8:IV20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156" t="s">
        <v>105</v>
      </c>
      <c r="B2" s="156"/>
      <c r="C2" s="156"/>
      <c r="D2" s="156"/>
      <c r="E2" s="156"/>
      <c r="F2" s="156"/>
      <c r="G2" s="156"/>
    </row>
    <row r="3" spans="1:7" ht="12.75" customHeight="1">
      <c r="A3" s="156" t="s">
        <v>134</v>
      </c>
      <c r="B3" s="156"/>
      <c r="C3" s="156"/>
      <c r="D3" s="156"/>
      <c r="E3" s="156"/>
      <c r="F3" s="156"/>
      <c r="G3" s="156"/>
    </row>
    <row r="4" spans="5:7" ht="11.25" customHeight="1" thickBot="1">
      <c r="E4" s="157" t="s">
        <v>0</v>
      </c>
      <c r="F4" s="157"/>
      <c r="G4" s="157"/>
    </row>
    <row r="5" spans="1:7" ht="12.75">
      <c r="A5" s="169" t="s">
        <v>1</v>
      </c>
      <c r="B5" s="169" t="s">
        <v>2</v>
      </c>
      <c r="C5" s="161" t="s">
        <v>84</v>
      </c>
      <c r="D5" s="161" t="s">
        <v>86</v>
      </c>
      <c r="E5" s="158" t="s">
        <v>3</v>
      </c>
      <c r="F5" s="161" t="s">
        <v>85</v>
      </c>
      <c r="G5" s="164" t="s">
        <v>87</v>
      </c>
    </row>
    <row r="6" spans="1:7" ht="12.75">
      <c r="A6" s="170"/>
      <c r="B6" s="170"/>
      <c r="C6" s="162"/>
      <c r="D6" s="162"/>
      <c r="E6" s="159"/>
      <c r="F6" s="162"/>
      <c r="G6" s="165"/>
    </row>
    <row r="7" spans="1:7" ht="21" customHeight="1" thickBot="1">
      <c r="A7" s="171"/>
      <c r="B7" s="171"/>
      <c r="C7" s="163"/>
      <c r="D7" s="163"/>
      <c r="E7" s="160"/>
      <c r="F7" s="163"/>
      <c r="G7" s="166"/>
    </row>
    <row r="8" spans="1:7" s="173" customFormat="1" ht="16.5" customHeight="1" thickBot="1">
      <c r="A8" s="196" t="s">
        <v>4</v>
      </c>
      <c r="B8" s="197" t="s">
        <v>5</v>
      </c>
      <c r="C8" s="198">
        <f>SUM(C9:C25)</f>
        <v>147849</v>
      </c>
      <c r="D8" s="199">
        <f>SUM(D9:D25)</f>
        <v>134455.9166666667</v>
      </c>
      <c r="E8" s="200">
        <f>SUM(E9:E25)</f>
        <v>121106</v>
      </c>
      <c r="F8" s="201">
        <f>E8/D8*100</f>
        <v>90.0711571512596</v>
      </c>
      <c r="G8" s="201">
        <f>E8/C8*100</f>
        <v>81.91195070646403</v>
      </c>
    </row>
    <row r="9" spans="1:7" s="173" customFormat="1" ht="13.5" customHeight="1">
      <c r="A9" s="202" t="s">
        <v>6</v>
      </c>
      <c r="B9" s="203" t="s">
        <v>7</v>
      </c>
      <c r="C9" s="204">
        <v>120405</v>
      </c>
      <c r="D9" s="97">
        <f>C9/12*11</f>
        <v>110371.25</v>
      </c>
      <c r="E9" s="205">
        <v>94257</v>
      </c>
      <c r="F9" s="206">
        <f>E9/D9*100</f>
        <v>85.39995696343024</v>
      </c>
      <c r="G9" s="206">
        <f>E9/C9*100</f>
        <v>78.2832938831444</v>
      </c>
    </row>
    <row r="10" spans="1:7" s="173" customFormat="1" ht="27.75" customHeight="1">
      <c r="A10" s="207" t="s">
        <v>106</v>
      </c>
      <c r="B10" s="208" t="s">
        <v>108</v>
      </c>
      <c r="C10" s="209">
        <v>6434</v>
      </c>
      <c r="D10" s="97">
        <f>C10/12*9</f>
        <v>4825.5</v>
      </c>
      <c r="E10" s="97">
        <v>6275</v>
      </c>
      <c r="F10" s="92">
        <f>E10/D10*100</f>
        <v>130.03833799606258</v>
      </c>
      <c r="G10" s="92">
        <f>E10/C10*100</f>
        <v>97.52875349704694</v>
      </c>
    </row>
    <row r="11" spans="1:7" s="173" customFormat="1" ht="27.75" customHeight="1">
      <c r="A11" s="207" t="s">
        <v>118</v>
      </c>
      <c r="B11" s="210" t="s">
        <v>119</v>
      </c>
      <c r="C11" s="209">
        <v>2478</v>
      </c>
      <c r="D11" s="97">
        <f>C11/12*11</f>
        <v>2271.5</v>
      </c>
      <c r="E11" s="97">
        <v>2631</v>
      </c>
      <c r="F11" s="92">
        <f>E11/D11*100</f>
        <v>115.82654633502092</v>
      </c>
      <c r="G11" s="92">
        <f>E11/C11*100</f>
        <v>106.17433414043585</v>
      </c>
    </row>
    <row r="12" spans="1:7" s="173" customFormat="1" ht="24.75" customHeight="1">
      <c r="A12" s="211" t="s">
        <v>8</v>
      </c>
      <c r="B12" s="212" t="s">
        <v>9</v>
      </c>
      <c r="C12" s="209">
        <v>2319</v>
      </c>
      <c r="D12" s="97">
        <f>C12/12*11</f>
        <v>2125.75</v>
      </c>
      <c r="E12" s="97">
        <v>2093</v>
      </c>
      <c r="F12" s="92">
        <f>E12/D12*100</f>
        <v>98.45936728213572</v>
      </c>
      <c r="G12" s="92">
        <f>E12/C12*100</f>
        <v>90.25442000862441</v>
      </c>
    </row>
    <row r="13" spans="1:7" s="173" customFormat="1" ht="12" customHeight="1">
      <c r="A13" s="213" t="s">
        <v>10</v>
      </c>
      <c r="B13" s="214" t="s">
        <v>11</v>
      </c>
      <c r="C13" s="209"/>
      <c r="D13" s="97"/>
      <c r="E13" s="215">
        <v>2</v>
      </c>
      <c r="F13" s="216"/>
      <c r="G13" s="216"/>
    </row>
    <row r="14" spans="1:7" s="173" customFormat="1" ht="25.5" customHeight="1">
      <c r="A14" s="213" t="s">
        <v>107</v>
      </c>
      <c r="B14" s="214" t="s">
        <v>109</v>
      </c>
      <c r="C14" s="209">
        <v>60</v>
      </c>
      <c r="D14" s="97">
        <f>C14/12*11</f>
        <v>55</v>
      </c>
      <c r="E14" s="215">
        <v>58</v>
      </c>
      <c r="F14" s="92">
        <f>E14/D14*100</f>
        <v>105.45454545454544</v>
      </c>
      <c r="G14" s="92">
        <f>E14/C14*100</f>
        <v>96.66666666666667</v>
      </c>
    </row>
    <row r="15" spans="1:7" s="173" customFormat="1" ht="12.75" customHeight="1">
      <c r="A15" s="213" t="s">
        <v>12</v>
      </c>
      <c r="B15" s="214" t="s">
        <v>13</v>
      </c>
      <c r="C15" s="209">
        <v>3327</v>
      </c>
      <c r="D15" s="97">
        <f>C15/12*11</f>
        <v>3049.75</v>
      </c>
      <c r="E15" s="215">
        <v>2599</v>
      </c>
      <c r="F15" s="92">
        <f>E15/D15*100</f>
        <v>85.22010000819739</v>
      </c>
      <c r="G15" s="92">
        <f>E15/C15*100</f>
        <v>78.11842500751428</v>
      </c>
    </row>
    <row r="16" spans="1:7" s="173" customFormat="1" ht="12.75">
      <c r="A16" s="217" t="s">
        <v>14</v>
      </c>
      <c r="B16" s="215" t="s">
        <v>15</v>
      </c>
      <c r="C16" s="209">
        <v>4770</v>
      </c>
      <c r="D16" s="97">
        <f>C16/12*11</f>
        <v>4372.5</v>
      </c>
      <c r="E16" s="215">
        <v>4654</v>
      </c>
      <c r="F16" s="92">
        <f>E16/D16*100</f>
        <v>106.43796455117209</v>
      </c>
      <c r="G16" s="92">
        <f>E16/C16*100</f>
        <v>97.56813417190776</v>
      </c>
    </row>
    <row r="17" spans="1:7" s="173" customFormat="1" ht="12.75">
      <c r="A17" s="217" t="s">
        <v>16</v>
      </c>
      <c r="B17" s="108" t="s">
        <v>17</v>
      </c>
      <c r="C17" s="209">
        <v>20</v>
      </c>
      <c r="D17" s="97">
        <f>C17/12*11</f>
        <v>18.333333333333336</v>
      </c>
      <c r="E17" s="215">
        <v>22</v>
      </c>
      <c r="F17" s="92"/>
      <c r="G17" s="92">
        <f>E17/C17*100</f>
        <v>110.00000000000001</v>
      </c>
    </row>
    <row r="18" spans="1:7" s="173" customFormat="1" ht="25.5">
      <c r="A18" s="217" t="s">
        <v>18</v>
      </c>
      <c r="B18" s="218" t="s">
        <v>88</v>
      </c>
      <c r="C18" s="209"/>
      <c r="D18" s="97"/>
      <c r="E18" s="215"/>
      <c r="F18" s="92"/>
      <c r="G18" s="92"/>
    </row>
    <row r="19" spans="1:7" s="173" customFormat="1" ht="24" customHeight="1">
      <c r="A19" s="219" t="s">
        <v>19</v>
      </c>
      <c r="B19" s="212" t="s">
        <v>89</v>
      </c>
      <c r="C19" s="209">
        <v>5056</v>
      </c>
      <c r="D19" s="97">
        <f>C19/12*11</f>
        <v>4634.666666666666</v>
      </c>
      <c r="E19" s="215">
        <v>4193</v>
      </c>
      <c r="F19" s="92">
        <f>E19/D19*100</f>
        <v>90.4703682393556</v>
      </c>
      <c r="G19" s="92">
        <f>E19/C19*100</f>
        <v>82.93117088607595</v>
      </c>
    </row>
    <row r="20" spans="1:7" s="173" customFormat="1" ht="15" customHeight="1">
      <c r="A20" s="219" t="s">
        <v>20</v>
      </c>
      <c r="B20" s="220" t="s">
        <v>21</v>
      </c>
      <c r="C20" s="209">
        <v>60</v>
      </c>
      <c r="D20" s="97">
        <f>C20/12*11</f>
        <v>55</v>
      </c>
      <c r="E20" s="215">
        <v>17</v>
      </c>
      <c r="F20" s="92">
        <f>E20/D20*100</f>
        <v>30.909090909090907</v>
      </c>
      <c r="G20" s="92">
        <f>E20/C20*100</f>
        <v>28.333333333333332</v>
      </c>
    </row>
    <row r="21" spans="1:7" ht="25.5">
      <c r="A21" s="6" t="s">
        <v>22</v>
      </c>
      <c r="B21" s="7" t="s">
        <v>23</v>
      </c>
      <c r="C21" s="81">
        <v>1790</v>
      </c>
      <c r="D21" s="83">
        <f>C21/12*11</f>
        <v>1640.8333333333333</v>
      </c>
      <c r="E21" s="5">
        <v>1998</v>
      </c>
      <c r="F21" s="76">
        <f>E21/D21*100</f>
        <v>121.76739461655663</v>
      </c>
      <c r="G21" s="76">
        <f>E21/C21*100</f>
        <v>111.62011173184358</v>
      </c>
    </row>
    <row r="22" spans="1:7" ht="25.5">
      <c r="A22" s="6" t="s">
        <v>24</v>
      </c>
      <c r="B22" s="8" t="s">
        <v>25</v>
      </c>
      <c r="C22" s="81">
        <v>713</v>
      </c>
      <c r="D22" s="83">
        <f>C22/12*11</f>
        <v>653.5833333333333</v>
      </c>
      <c r="E22" s="5">
        <v>1637</v>
      </c>
      <c r="F22" s="76">
        <f>E22/D22*100</f>
        <v>250.46538314420505</v>
      </c>
      <c r="G22" s="76">
        <f>E22/C22*100</f>
        <v>229.59326788218792</v>
      </c>
    </row>
    <row r="23" spans="1:7" ht="12.75">
      <c r="A23" s="9" t="s">
        <v>26</v>
      </c>
      <c r="B23" s="8" t="s">
        <v>27</v>
      </c>
      <c r="C23" s="81"/>
      <c r="D23" s="83"/>
      <c r="E23" s="5"/>
      <c r="F23" s="76"/>
      <c r="G23" s="76"/>
    </row>
    <row r="24" spans="1:7" ht="15.75" customHeight="1">
      <c r="A24" s="6" t="s">
        <v>28</v>
      </c>
      <c r="B24" s="8" t="s">
        <v>29</v>
      </c>
      <c r="C24" s="81">
        <v>417</v>
      </c>
      <c r="D24" s="83">
        <f>C24/12*11</f>
        <v>382.25</v>
      </c>
      <c r="E24" s="5">
        <v>670</v>
      </c>
      <c r="F24" s="76">
        <f>E24/D24*100</f>
        <v>175.27795945062132</v>
      </c>
      <c r="G24" s="76">
        <f>E24/C24*100</f>
        <v>160.6714628297362</v>
      </c>
    </row>
    <row r="25" spans="1:7" ht="13.5" thickBot="1">
      <c r="A25" s="72" t="s">
        <v>30</v>
      </c>
      <c r="B25" s="34" t="s">
        <v>31</v>
      </c>
      <c r="C25" s="82"/>
      <c r="D25" s="84"/>
      <c r="E25" s="34"/>
      <c r="F25" s="33"/>
      <c r="G25" s="33"/>
    </row>
    <row r="26" spans="1:7" ht="15" customHeight="1" thickBot="1">
      <c r="A26" s="54" t="s">
        <v>32</v>
      </c>
      <c r="B26" s="73" t="s">
        <v>33</v>
      </c>
      <c r="C26" s="10">
        <f>C27+C35++C36+C37</f>
        <v>612927</v>
      </c>
      <c r="D26" s="10">
        <f>D27+D35+D36+D37</f>
        <v>385488</v>
      </c>
      <c r="E26" s="10">
        <f>E27+E35+E36+E37-1</f>
        <v>383966</v>
      </c>
      <c r="F26" s="85">
        <f>E26/D26*100</f>
        <v>99.60517577719669</v>
      </c>
      <c r="G26" s="85">
        <f>E26/C26*100</f>
        <v>62.644654257358546</v>
      </c>
    </row>
    <row r="27" spans="1:7" ht="28.5" customHeight="1" thickBot="1">
      <c r="A27" s="59" t="s">
        <v>34</v>
      </c>
      <c r="B27" s="58" t="s">
        <v>35</v>
      </c>
      <c r="C27" s="10">
        <f>SUM(C28,C30,C33,C34)</f>
        <v>612297</v>
      </c>
      <c r="D27" s="10">
        <f>SUM(D28,D30,D33,D34)</f>
        <v>384858</v>
      </c>
      <c r="E27" s="10">
        <f>SUM(E28,E30,E33,E34)</f>
        <v>384858</v>
      </c>
      <c r="F27" s="85">
        <f>E27/D27*100</f>
        <v>100</v>
      </c>
      <c r="G27" s="85">
        <f>E27/C27*100</f>
        <v>62.85479105728102</v>
      </c>
    </row>
    <row r="28" spans="1:7" ht="25.5">
      <c r="A28" s="86" t="s">
        <v>126</v>
      </c>
      <c r="B28" s="87" t="s">
        <v>125</v>
      </c>
      <c r="C28" s="12">
        <f>C29</f>
        <v>31667</v>
      </c>
      <c r="D28" s="12">
        <f>D29</f>
        <v>29029</v>
      </c>
      <c r="E28" s="12">
        <f>E29</f>
        <v>29029</v>
      </c>
      <c r="F28" s="76">
        <f aca="true" t="shared" si="0" ref="F28:F36">E28/D28*100</f>
        <v>100</v>
      </c>
      <c r="G28" s="76">
        <f>E28/C28*100</f>
        <v>91.66956137303818</v>
      </c>
    </row>
    <row r="29" spans="1:7" ht="12.75">
      <c r="A29" s="94">
        <v>20215001</v>
      </c>
      <c r="B29" s="88" t="s">
        <v>90</v>
      </c>
      <c r="C29" s="12">
        <v>31667</v>
      </c>
      <c r="D29" s="12">
        <v>29029</v>
      </c>
      <c r="E29" s="13">
        <v>29029</v>
      </c>
      <c r="F29" s="76">
        <f t="shared" si="0"/>
        <v>100</v>
      </c>
      <c r="G29" s="76">
        <f>E29/C29*100</f>
        <v>91.66956137303818</v>
      </c>
    </row>
    <row r="30" spans="1:7" ht="29.25" customHeight="1">
      <c r="A30" s="14" t="s">
        <v>121</v>
      </c>
      <c r="B30" s="8" t="s">
        <v>122</v>
      </c>
      <c r="C30" s="4">
        <v>387739</v>
      </c>
      <c r="D30" s="4">
        <v>187090</v>
      </c>
      <c r="E30" s="5">
        <v>187090</v>
      </c>
      <c r="F30" s="76">
        <f t="shared" si="0"/>
        <v>100</v>
      </c>
      <c r="G30" s="76">
        <f>E30/C30*100</f>
        <v>48.251530024062575</v>
      </c>
    </row>
    <row r="31" spans="1:7" ht="51" hidden="1">
      <c r="A31" s="14" t="s">
        <v>91</v>
      </c>
      <c r="B31" s="89" t="s">
        <v>92</v>
      </c>
      <c r="C31" s="4"/>
      <c r="D31" s="4"/>
      <c r="E31" s="5"/>
      <c r="F31" s="76"/>
      <c r="G31" s="76"/>
    </row>
    <row r="32" spans="1:7" ht="12.75" customHeight="1" hidden="1">
      <c r="A32" s="55"/>
      <c r="B32" s="15"/>
      <c r="C32" s="4"/>
      <c r="D32" s="4"/>
      <c r="E32" s="5"/>
      <c r="F32" s="76" t="e">
        <f t="shared" si="0"/>
        <v>#DIV/0!</v>
      </c>
      <c r="G32" s="76" t="e">
        <f>E32/C32*100</f>
        <v>#DIV/0!</v>
      </c>
    </row>
    <row r="33" spans="1:7" ht="31.5" customHeight="1">
      <c r="A33" s="56" t="s">
        <v>124</v>
      </c>
      <c r="B33" s="8" t="s">
        <v>123</v>
      </c>
      <c r="C33" s="4">
        <v>160950</v>
      </c>
      <c r="D33" s="4">
        <v>142647</v>
      </c>
      <c r="E33" s="5">
        <v>142647</v>
      </c>
      <c r="F33" s="76">
        <f t="shared" si="0"/>
        <v>100</v>
      </c>
      <c r="G33" s="76">
        <f>E33/C33*100</f>
        <v>88.62814538676608</v>
      </c>
    </row>
    <row r="34" spans="1:7" ht="15" customHeight="1">
      <c r="A34" s="57" t="s">
        <v>127</v>
      </c>
      <c r="B34" s="90" t="s">
        <v>36</v>
      </c>
      <c r="C34" s="4">
        <v>31941</v>
      </c>
      <c r="D34" s="4">
        <v>26092</v>
      </c>
      <c r="E34" s="5">
        <v>26092</v>
      </c>
      <c r="F34" s="76">
        <f t="shared" si="0"/>
        <v>100</v>
      </c>
      <c r="G34" s="76">
        <f>E34/C34*100</f>
        <v>81.68811245734324</v>
      </c>
    </row>
    <row r="35" spans="1:7" ht="24.75" customHeight="1">
      <c r="A35" s="14" t="s">
        <v>37</v>
      </c>
      <c r="B35" s="8" t="s">
        <v>93</v>
      </c>
      <c r="C35" s="4">
        <v>441</v>
      </c>
      <c r="D35" s="33">
        <v>441</v>
      </c>
      <c r="E35" s="34">
        <v>441</v>
      </c>
      <c r="F35" s="4">
        <f t="shared" si="0"/>
        <v>100</v>
      </c>
      <c r="G35" s="4">
        <f>E35/C35*100</f>
        <v>100</v>
      </c>
    </row>
    <row r="36" spans="1:7" ht="51">
      <c r="A36" s="60" t="s">
        <v>130</v>
      </c>
      <c r="B36" s="100" t="s">
        <v>131</v>
      </c>
      <c r="C36" s="33">
        <v>189</v>
      </c>
      <c r="D36" s="4">
        <v>189</v>
      </c>
      <c r="E36" s="4">
        <v>189</v>
      </c>
      <c r="F36" s="34">
        <f t="shared" si="0"/>
        <v>100</v>
      </c>
      <c r="G36" s="33">
        <f>E36/C36*100</f>
        <v>100</v>
      </c>
    </row>
    <row r="37" spans="1:7" ht="54" customHeight="1" thickBot="1">
      <c r="A37" s="60" t="s">
        <v>128</v>
      </c>
      <c r="B37" s="61" t="s">
        <v>94</v>
      </c>
      <c r="C37" s="33"/>
      <c r="D37" s="3"/>
      <c r="E37" s="99">
        <v>-1521</v>
      </c>
      <c r="F37" s="34"/>
      <c r="G37" s="33"/>
    </row>
    <row r="38" spans="1:7" ht="27" customHeight="1" thickBot="1">
      <c r="A38" s="74" t="s">
        <v>38</v>
      </c>
      <c r="B38" s="75" t="s">
        <v>39</v>
      </c>
      <c r="C38" s="10"/>
      <c r="D38" s="10"/>
      <c r="E38" s="11"/>
      <c r="F38" s="10"/>
      <c r="G38" s="10"/>
    </row>
    <row r="39" spans="1:7" ht="18" customHeight="1" thickBot="1">
      <c r="A39" s="167" t="s">
        <v>40</v>
      </c>
      <c r="B39" s="168"/>
      <c r="C39" s="10">
        <f>C8+C26</f>
        <v>760776</v>
      </c>
      <c r="D39" s="10">
        <f>D8+D26</f>
        <v>519943.9166666667</v>
      </c>
      <c r="E39" s="10">
        <f>E8+E26</f>
        <v>505072</v>
      </c>
      <c r="F39" s="93">
        <f>E39/D39*100</f>
        <v>97.13970753576467</v>
      </c>
      <c r="G39" s="93">
        <f>E39/C39*100</f>
        <v>66.3890553855537</v>
      </c>
    </row>
    <row r="40" ht="10.5" customHeight="1">
      <c r="A40" s="16"/>
    </row>
    <row r="41" ht="12.75" hidden="1"/>
    <row r="42" spans="1:2" ht="14.25">
      <c r="A42" s="155" t="s">
        <v>115</v>
      </c>
      <c r="B42" s="155"/>
    </row>
    <row r="43" spans="1:2" ht="14.25">
      <c r="A43" s="77" t="s">
        <v>114</v>
      </c>
      <c r="B43" s="77"/>
    </row>
    <row r="45" ht="12.75">
      <c r="A45" t="s">
        <v>116</v>
      </c>
    </row>
    <row r="46" ht="12.75">
      <c r="A46" t="s">
        <v>132</v>
      </c>
    </row>
  </sheetData>
  <sheetProtection/>
  <mergeCells count="12">
    <mergeCell ref="B5:B7"/>
    <mergeCell ref="C5:C7"/>
    <mergeCell ref="D5:D7"/>
    <mergeCell ref="A42:B42"/>
    <mergeCell ref="A2:G2"/>
    <mergeCell ref="A3:G3"/>
    <mergeCell ref="E4:G4"/>
    <mergeCell ref="E5:E7"/>
    <mergeCell ref="F5:F7"/>
    <mergeCell ref="G5:G7"/>
    <mergeCell ref="A39:B39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0">
      <selection activeCell="A35" sqref="A35:IV50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156" t="s">
        <v>105</v>
      </c>
      <c r="B1" s="156"/>
      <c r="C1" s="156"/>
      <c r="D1" s="156"/>
      <c r="E1" s="156"/>
      <c r="F1" s="156"/>
      <c r="G1" s="156"/>
    </row>
    <row r="2" spans="1:7" ht="12.75">
      <c r="A2" s="156" t="s">
        <v>133</v>
      </c>
      <c r="B2" s="156"/>
      <c r="C2" s="156"/>
      <c r="D2" s="156"/>
      <c r="E2" s="156"/>
      <c r="F2" s="156"/>
      <c r="G2" s="156"/>
    </row>
    <row r="3" spans="5:7" ht="12.75" customHeight="1" thickBot="1">
      <c r="E3" s="172" t="s">
        <v>41</v>
      </c>
      <c r="F3" s="172"/>
      <c r="G3" s="172"/>
    </row>
    <row r="4" spans="1:7" s="18" customFormat="1" ht="38.25" customHeight="1" thickBot="1">
      <c r="A4" s="78" t="s">
        <v>42</v>
      </c>
      <c r="B4" s="2" t="s">
        <v>43</v>
      </c>
      <c r="C4" s="17" t="s">
        <v>83</v>
      </c>
      <c r="D4" s="79" t="s">
        <v>44</v>
      </c>
      <c r="E4" s="17" t="s">
        <v>45</v>
      </c>
      <c r="F4" s="17" t="s">
        <v>46</v>
      </c>
      <c r="G4" s="80" t="s">
        <v>117</v>
      </c>
    </row>
    <row r="5" spans="1:7" ht="12" customHeight="1" thickBot="1">
      <c r="A5" s="19">
        <v>100</v>
      </c>
      <c r="B5" s="41" t="s">
        <v>47</v>
      </c>
      <c r="C5" s="101">
        <f>SUM(C6:C13)</f>
        <v>50884</v>
      </c>
      <c r="D5" s="101">
        <f>SUM(D6:D13)</f>
        <v>0</v>
      </c>
      <c r="E5" s="101">
        <f>SUM(E6:E13)</f>
        <v>44093</v>
      </c>
      <c r="F5" s="102"/>
      <c r="G5" s="103">
        <f>E5/C5*100</f>
        <v>86.65395802216807</v>
      </c>
    </row>
    <row r="6" spans="1:7" s="22" customFormat="1" ht="12.75" customHeight="1">
      <c r="A6" s="42">
        <v>102</v>
      </c>
      <c r="B6" s="20" t="s">
        <v>81</v>
      </c>
      <c r="C6" s="104">
        <v>1548</v>
      </c>
      <c r="D6" s="105"/>
      <c r="E6" s="104">
        <v>1295</v>
      </c>
      <c r="F6" s="105"/>
      <c r="G6" s="106">
        <f>E6/C6*100</f>
        <v>83.656330749354</v>
      </c>
    </row>
    <row r="7" spans="1:7" ht="23.25" customHeight="1">
      <c r="A7" s="43">
        <v>103</v>
      </c>
      <c r="B7" s="24" t="s">
        <v>48</v>
      </c>
      <c r="C7" s="107">
        <v>641</v>
      </c>
      <c r="D7" s="108"/>
      <c r="E7" s="107">
        <v>513</v>
      </c>
      <c r="F7" s="108"/>
      <c r="G7" s="109">
        <f>E7/C7*100</f>
        <v>80.03120124804992</v>
      </c>
    </row>
    <row r="8" spans="1:7" ht="24" customHeight="1">
      <c r="A8" s="43">
        <v>104</v>
      </c>
      <c r="B8" s="24" t="s">
        <v>82</v>
      </c>
      <c r="C8" s="107">
        <v>14482</v>
      </c>
      <c r="D8" s="108"/>
      <c r="E8" s="107">
        <v>12635</v>
      </c>
      <c r="F8" s="108"/>
      <c r="G8" s="109">
        <f aca="true" t="shared" si="0" ref="G8:G14">E8/C8*100</f>
        <v>87.24623670763707</v>
      </c>
    </row>
    <row r="9" spans="1:7" ht="12.75">
      <c r="A9" s="95">
        <v>105</v>
      </c>
      <c r="B9" s="96" t="s">
        <v>120</v>
      </c>
      <c r="C9" s="110">
        <v>6</v>
      </c>
      <c r="D9" s="111"/>
      <c r="E9" s="110">
        <v>6</v>
      </c>
      <c r="F9" s="111"/>
      <c r="G9" s="109"/>
    </row>
    <row r="10" spans="1:7" s="173" customFormat="1" ht="24.75" customHeight="1">
      <c r="A10" s="95">
        <v>106</v>
      </c>
      <c r="B10" s="96" t="s">
        <v>110</v>
      </c>
      <c r="C10" s="110">
        <v>5903</v>
      </c>
      <c r="D10" s="111"/>
      <c r="E10" s="110">
        <v>5021</v>
      </c>
      <c r="F10" s="111"/>
      <c r="G10" s="109">
        <f t="shared" si="0"/>
        <v>85.0584448585465</v>
      </c>
    </row>
    <row r="11" spans="1:7" s="173" customFormat="1" ht="14.25" customHeight="1">
      <c r="A11" s="95">
        <v>107</v>
      </c>
      <c r="B11" s="96" t="s">
        <v>111</v>
      </c>
      <c r="C11" s="110">
        <v>993</v>
      </c>
      <c r="D11" s="111"/>
      <c r="E11" s="110">
        <v>993</v>
      </c>
      <c r="F11" s="111"/>
      <c r="G11" s="109">
        <f t="shared" si="0"/>
        <v>100</v>
      </c>
    </row>
    <row r="12" spans="1:7" s="173" customFormat="1" ht="12.75" customHeight="1">
      <c r="A12" s="95">
        <v>111</v>
      </c>
      <c r="B12" s="96" t="s">
        <v>112</v>
      </c>
      <c r="C12" s="110">
        <v>131</v>
      </c>
      <c r="D12" s="111"/>
      <c r="E12" s="110">
        <v>0</v>
      </c>
      <c r="F12" s="111"/>
      <c r="G12" s="109"/>
    </row>
    <row r="13" spans="1:7" s="173" customFormat="1" ht="12.75" customHeight="1" thickBot="1">
      <c r="A13" s="174">
        <v>113</v>
      </c>
      <c r="B13" s="175" t="s">
        <v>50</v>
      </c>
      <c r="C13" s="112">
        <v>27180</v>
      </c>
      <c r="D13" s="113"/>
      <c r="E13" s="112">
        <v>23630</v>
      </c>
      <c r="F13" s="113"/>
      <c r="G13" s="114">
        <f t="shared" si="0"/>
        <v>86.93892568064754</v>
      </c>
    </row>
    <row r="14" spans="1:7" s="173" customFormat="1" ht="12.75" customHeight="1" thickBot="1">
      <c r="A14" s="176">
        <v>200</v>
      </c>
      <c r="B14" s="177" t="s">
        <v>113</v>
      </c>
      <c r="C14" s="101">
        <v>493</v>
      </c>
      <c r="D14" s="102"/>
      <c r="E14" s="101">
        <v>416</v>
      </c>
      <c r="F14" s="102"/>
      <c r="G14" s="103">
        <f t="shared" si="0"/>
        <v>84.38133874239351</v>
      </c>
    </row>
    <row r="15" spans="1:7" s="173" customFormat="1" ht="14.25" customHeight="1" thickBot="1">
      <c r="A15" s="178">
        <v>300</v>
      </c>
      <c r="B15" s="179" t="s">
        <v>51</v>
      </c>
      <c r="C15" s="91">
        <f>SUM(C16:C18)</f>
        <v>6956</v>
      </c>
      <c r="D15" s="91">
        <f>SUM(D16:D18)</f>
        <v>0</v>
      </c>
      <c r="E15" s="91">
        <f>SUM(E16:E18)</f>
        <v>5320</v>
      </c>
      <c r="F15" s="115"/>
      <c r="G15" s="103">
        <f>E15/C15*100</f>
        <v>76.48073605520413</v>
      </c>
    </row>
    <row r="16" spans="1:7" ht="26.25" customHeight="1">
      <c r="A16" s="27">
        <v>309</v>
      </c>
      <c r="B16" s="24" t="s">
        <v>95</v>
      </c>
      <c r="C16" s="116">
        <v>5637</v>
      </c>
      <c r="D16" s="117"/>
      <c r="E16" s="116">
        <v>4374</v>
      </c>
      <c r="F16" s="117"/>
      <c r="G16" s="109">
        <f aca="true" t="shared" si="1" ref="G16:G31">E16/C16*100</f>
        <v>77.59446514103246</v>
      </c>
    </row>
    <row r="17" spans="1:7" ht="13.5" customHeight="1">
      <c r="A17" s="23">
        <v>310</v>
      </c>
      <c r="B17" s="24" t="s">
        <v>52</v>
      </c>
      <c r="C17" s="107">
        <v>440</v>
      </c>
      <c r="D17" s="108"/>
      <c r="E17" s="107">
        <v>169</v>
      </c>
      <c r="F17" s="108"/>
      <c r="G17" s="109">
        <f t="shared" si="1"/>
        <v>38.40909090909091</v>
      </c>
    </row>
    <row r="18" spans="1:7" ht="24" customHeight="1" thickBot="1">
      <c r="A18" s="62">
        <v>314</v>
      </c>
      <c r="B18" s="63" t="s">
        <v>96</v>
      </c>
      <c r="C18" s="118">
        <v>879</v>
      </c>
      <c r="D18" s="119"/>
      <c r="E18" s="118">
        <v>777</v>
      </c>
      <c r="F18" s="119"/>
      <c r="G18" s="109">
        <f t="shared" si="1"/>
        <v>88.39590443686008</v>
      </c>
    </row>
    <row r="19" spans="1:7" ht="12.75" customHeight="1" thickBot="1">
      <c r="A19" s="25">
        <v>400</v>
      </c>
      <c r="B19" s="44" t="s">
        <v>53</v>
      </c>
      <c r="C19" s="91">
        <f>SUM(C20:C26)</f>
        <v>56128</v>
      </c>
      <c r="D19" s="91">
        <f>SUM(D20:D26)</f>
        <v>0</v>
      </c>
      <c r="E19" s="91">
        <f>SUM(E20:E26)</f>
        <v>49033</v>
      </c>
      <c r="F19" s="115"/>
      <c r="G19" s="103">
        <f>E19/C19*100</f>
        <v>87.35925028506271</v>
      </c>
    </row>
    <row r="20" spans="1:7" ht="12" customHeight="1">
      <c r="A20" s="26">
        <v>405</v>
      </c>
      <c r="B20" s="28" t="s">
        <v>54</v>
      </c>
      <c r="C20" s="120">
        <v>211</v>
      </c>
      <c r="D20" s="121"/>
      <c r="E20" s="120">
        <v>36</v>
      </c>
      <c r="F20" s="121"/>
      <c r="G20" s="109">
        <f t="shared" si="1"/>
        <v>17.061611374407583</v>
      </c>
    </row>
    <row r="21" spans="1:7" ht="12" customHeight="1">
      <c r="A21" s="29">
        <v>406</v>
      </c>
      <c r="B21" s="30" t="s">
        <v>55</v>
      </c>
      <c r="C21" s="116">
        <v>6049</v>
      </c>
      <c r="D21" s="117"/>
      <c r="E21" s="116">
        <v>5864</v>
      </c>
      <c r="F21" s="117"/>
      <c r="G21" s="109">
        <f t="shared" si="1"/>
        <v>96.94164324681765</v>
      </c>
    </row>
    <row r="22" spans="1:7" ht="12" customHeight="1">
      <c r="A22" s="29">
        <v>407</v>
      </c>
      <c r="B22" s="21" t="s">
        <v>56</v>
      </c>
      <c r="C22" s="116"/>
      <c r="D22" s="117"/>
      <c r="E22" s="116"/>
      <c r="F22" s="117"/>
      <c r="G22" s="109"/>
    </row>
    <row r="23" spans="1:7" ht="12" customHeight="1">
      <c r="A23" s="31">
        <v>408</v>
      </c>
      <c r="B23" s="64" t="s">
        <v>57</v>
      </c>
      <c r="C23" s="118">
        <v>86</v>
      </c>
      <c r="D23" s="119"/>
      <c r="E23" s="118">
        <v>70</v>
      </c>
      <c r="F23" s="119"/>
      <c r="G23" s="109">
        <f t="shared" si="1"/>
        <v>81.3953488372093</v>
      </c>
    </row>
    <row r="24" spans="1:8" ht="12" customHeight="1">
      <c r="A24" s="66">
        <v>409</v>
      </c>
      <c r="B24" s="65" t="s">
        <v>97</v>
      </c>
      <c r="C24" s="107">
        <v>45490</v>
      </c>
      <c r="D24" s="122"/>
      <c r="E24" s="123">
        <v>41660</v>
      </c>
      <c r="F24" s="124"/>
      <c r="G24" s="109">
        <f t="shared" si="1"/>
        <v>91.58056715761705</v>
      </c>
      <c r="H24" s="98"/>
    </row>
    <row r="25" spans="1:7" ht="12" customHeight="1">
      <c r="A25" s="66">
        <v>410</v>
      </c>
      <c r="B25" s="65" t="s">
        <v>98</v>
      </c>
      <c r="C25" s="107">
        <v>50</v>
      </c>
      <c r="D25" s="122"/>
      <c r="E25" s="123">
        <v>28</v>
      </c>
      <c r="F25" s="124"/>
      <c r="G25" s="109">
        <f t="shared" si="1"/>
        <v>56.00000000000001</v>
      </c>
    </row>
    <row r="26" spans="1:7" ht="12" customHeight="1" thickBot="1">
      <c r="A26" s="31">
        <v>412</v>
      </c>
      <c r="B26" s="40" t="s">
        <v>58</v>
      </c>
      <c r="C26" s="118">
        <v>4242</v>
      </c>
      <c r="D26" s="119"/>
      <c r="E26" s="118">
        <v>1375</v>
      </c>
      <c r="F26" s="119"/>
      <c r="G26" s="109">
        <f t="shared" si="1"/>
        <v>32.41395568128242</v>
      </c>
    </row>
    <row r="27" spans="1:7" s="46" customFormat="1" ht="15.75" customHeight="1" thickBot="1">
      <c r="A27" s="35">
        <v>500</v>
      </c>
      <c r="B27" s="45" t="s">
        <v>59</v>
      </c>
      <c r="C27" s="125">
        <f>SUM(C28:C31)</f>
        <v>372717</v>
      </c>
      <c r="D27" s="125">
        <f>SUM(D28:D31)</f>
        <v>0</v>
      </c>
      <c r="E27" s="125">
        <f>SUM(E28:E31)</f>
        <v>151193</v>
      </c>
      <c r="F27" s="126"/>
      <c r="G27" s="103">
        <f>E27/C27*100</f>
        <v>40.56509362331206</v>
      </c>
    </row>
    <row r="28" spans="1:7" ht="12" customHeight="1">
      <c r="A28" s="51">
        <v>501</v>
      </c>
      <c r="B28" s="47" t="s">
        <v>60</v>
      </c>
      <c r="C28" s="107">
        <v>855</v>
      </c>
      <c r="D28" s="108"/>
      <c r="E28" s="107">
        <v>773</v>
      </c>
      <c r="F28" s="108"/>
      <c r="G28" s="109">
        <f t="shared" si="1"/>
        <v>90.4093567251462</v>
      </c>
    </row>
    <row r="29" spans="1:7" ht="12" customHeight="1">
      <c r="A29" s="51">
        <v>502</v>
      </c>
      <c r="B29" s="47" t="s">
        <v>61</v>
      </c>
      <c r="C29" s="107">
        <v>215198</v>
      </c>
      <c r="D29" s="108"/>
      <c r="E29" s="107">
        <v>17044</v>
      </c>
      <c r="F29" s="108"/>
      <c r="G29" s="109">
        <f t="shared" si="1"/>
        <v>7.920147956765397</v>
      </c>
    </row>
    <row r="30" spans="1:7" ht="12" customHeight="1">
      <c r="A30" s="52">
        <v>503</v>
      </c>
      <c r="B30" s="48" t="s">
        <v>62</v>
      </c>
      <c r="C30" s="110">
        <v>151261</v>
      </c>
      <c r="D30" s="111"/>
      <c r="E30" s="110">
        <v>128789</v>
      </c>
      <c r="F30" s="111"/>
      <c r="G30" s="109">
        <f t="shared" si="1"/>
        <v>85.14355980722064</v>
      </c>
    </row>
    <row r="31" spans="1:7" ht="12" customHeight="1" thickBot="1">
      <c r="A31" s="52">
        <v>505</v>
      </c>
      <c r="B31" s="48" t="s">
        <v>63</v>
      </c>
      <c r="C31" s="110">
        <v>5403</v>
      </c>
      <c r="D31" s="111"/>
      <c r="E31" s="110">
        <v>4587</v>
      </c>
      <c r="F31" s="111"/>
      <c r="G31" s="109">
        <f t="shared" si="1"/>
        <v>84.89727928928373</v>
      </c>
    </row>
    <row r="32" spans="1:7" s="46" customFormat="1" ht="12" customHeight="1" thickBot="1">
      <c r="A32" s="35">
        <v>600</v>
      </c>
      <c r="B32" s="45" t="s">
        <v>64</v>
      </c>
      <c r="C32" s="125">
        <v>6502</v>
      </c>
      <c r="D32" s="126"/>
      <c r="E32" s="125">
        <v>172</v>
      </c>
      <c r="F32" s="126"/>
      <c r="G32" s="103">
        <f>E32/C32*100</f>
        <v>2.645339895416795</v>
      </c>
    </row>
    <row r="33" spans="1:7" s="46" customFormat="1" ht="12" customHeight="1" thickBot="1">
      <c r="A33" s="19">
        <v>700</v>
      </c>
      <c r="B33" s="41" t="s">
        <v>65</v>
      </c>
      <c r="C33" s="127">
        <f>SUM(C34:C38)</f>
        <v>236532</v>
      </c>
      <c r="D33" s="127">
        <f>SUM(D34:D38)</f>
        <v>0</v>
      </c>
      <c r="E33" s="127">
        <f>SUM(E34:E38)</f>
        <v>213103</v>
      </c>
      <c r="F33" s="128"/>
      <c r="G33" s="103">
        <f>E33/C33*100</f>
        <v>90.09478632912248</v>
      </c>
    </row>
    <row r="34" spans="1:7" s="46" customFormat="1" ht="12" customHeight="1">
      <c r="A34" s="53">
        <v>701</v>
      </c>
      <c r="B34" s="49" t="s">
        <v>66</v>
      </c>
      <c r="C34" s="129">
        <v>92149</v>
      </c>
      <c r="D34" s="130"/>
      <c r="E34" s="129">
        <v>82947</v>
      </c>
      <c r="F34" s="130"/>
      <c r="G34" s="109">
        <f aca="true" t="shared" si="2" ref="G34:G45">E34/C34*100</f>
        <v>90.01399906672889</v>
      </c>
    </row>
    <row r="35" spans="1:7" s="181" customFormat="1" ht="12" customHeight="1">
      <c r="A35" s="180">
        <v>702</v>
      </c>
      <c r="B35" s="132" t="s">
        <v>67</v>
      </c>
      <c r="C35" s="131">
        <v>92652</v>
      </c>
      <c r="D35" s="132"/>
      <c r="E35" s="131">
        <v>84153</v>
      </c>
      <c r="F35" s="132"/>
      <c r="G35" s="109">
        <f t="shared" si="2"/>
        <v>90.82696541898719</v>
      </c>
    </row>
    <row r="36" spans="1:7" s="181" customFormat="1" ht="12" customHeight="1">
      <c r="A36" s="180">
        <v>703</v>
      </c>
      <c r="B36" s="132" t="s">
        <v>129</v>
      </c>
      <c r="C36" s="131">
        <v>30634</v>
      </c>
      <c r="D36" s="132"/>
      <c r="E36" s="131">
        <v>26999</v>
      </c>
      <c r="F36" s="132"/>
      <c r="G36" s="109">
        <f t="shared" si="2"/>
        <v>88.13409936671673</v>
      </c>
    </row>
    <row r="37" spans="1:7" s="181" customFormat="1" ht="12" customHeight="1">
      <c r="A37" s="180">
        <v>707</v>
      </c>
      <c r="B37" s="136" t="s">
        <v>68</v>
      </c>
      <c r="C37" s="131">
        <v>14479</v>
      </c>
      <c r="D37" s="132"/>
      <c r="E37" s="131">
        <v>13341</v>
      </c>
      <c r="F37" s="132"/>
      <c r="G37" s="109">
        <f t="shared" si="2"/>
        <v>92.14034118378342</v>
      </c>
    </row>
    <row r="38" spans="1:7" s="181" customFormat="1" ht="12" customHeight="1" thickBot="1">
      <c r="A38" s="182">
        <v>709</v>
      </c>
      <c r="B38" s="183" t="s">
        <v>69</v>
      </c>
      <c r="C38" s="133">
        <v>6618</v>
      </c>
      <c r="D38" s="134"/>
      <c r="E38" s="133">
        <v>5663</v>
      </c>
      <c r="F38" s="134"/>
      <c r="G38" s="109">
        <f t="shared" si="2"/>
        <v>85.56965850710185</v>
      </c>
    </row>
    <row r="39" spans="1:7" s="181" customFormat="1" ht="12" customHeight="1" thickBot="1">
      <c r="A39" s="178">
        <v>800</v>
      </c>
      <c r="B39" s="184" t="s">
        <v>70</v>
      </c>
      <c r="C39" s="125">
        <f>SUM(C40:C41)</f>
        <v>26985</v>
      </c>
      <c r="D39" s="125">
        <f>SUM(D40:D41)</f>
        <v>0</v>
      </c>
      <c r="E39" s="125">
        <f>SUM(E40:E41)</f>
        <v>23183</v>
      </c>
      <c r="F39" s="126"/>
      <c r="G39" s="103">
        <f>E39/C39*100</f>
        <v>85.9106911246989</v>
      </c>
    </row>
    <row r="40" spans="1:7" s="181" customFormat="1" ht="12" customHeight="1">
      <c r="A40" s="185">
        <v>801</v>
      </c>
      <c r="B40" s="130" t="s">
        <v>71</v>
      </c>
      <c r="C40" s="129">
        <v>24670</v>
      </c>
      <c r="D40" s="130"/>
      <c r="E40" s="129">
        <v>21124</v>
      </c>
      <c r="F40" s="130"/>
      <c r="G40" s="109">
        <f t="shared" si="2"/>
        <v>85.62626672071342</v>
      </c>
    </row>
    <row r="41" spans="1:7" s="181" customFormat="1" ht="12" customHeight="1" thickBot="1">
      <c r="A41" s="182">
        <v>804</v>
      </c>
      <c r="B41" s="134" t="s">
        <v>72</v>
      </c>
      <c r="C41" s="133">
        <v>2315</v>
      </c>
      <c r="D41" s="134"/>
      <c r="E41" s="133">
        <v>2059</v>
      </c>
      <c r="F41" s="134"/>
      <c r="G41" s="109">
        <f t="shared" si="2"/>
        <v>88.94168466522679</v>
      </c>
    </row>
    <row r="42" spans="1:7" s="181" customFormat="1" ht="12" customHeight="1" thickBot="1">
      <c r="A42" s="186">
        <v>1000</v>
      </c>
      <c r="B42" s="184" t="s">
        <v>74</v>
      </c>
      <c r="C42" s="125">
        <f>SUM(C43:C45)</f>
        <v>46156</v>
      </c>
      <c r="D42" s="125">
        <f>SUM(D43:D45)</f>
        <v>0</v>
      </c>
      <c r="E42" s="125">
        <f>SUM(E43:E45)</f>
        <v>32560</v>
      </c>
      <c r="F42" s="126"/>
      <c r="G42" s="103">
        <f>E42/C42*100</f>
        <v>70.54337464251668</v>
      </c>
    </row>
    <row r="43" spans="1:7" s="181" customFormat="1" ht="12" customHeight="1">
      <c r="A43" s="187">
        <v>1002</v>
      </c>
      <c r="B43" s="135" t="s">
        <v>99</v>
      </c>
      <c r="C43" s="131"/>
      <c r="D43" s="130"/>
      <c r="E43" s="131"/>
      <c r="F43" s="130"/>
      <c r="G43" s="109"/>
    </row>
    <row r="44" spans="1:7" s="189" customFormat="1" ht="12" customHeight="1">
      <c r="A44" s="188">
        <v>1003</v>
      </c>
      <c r="B44" s="136" t="s">
        <v>75</v>
      </c>
      <c r="C44" s="135">
        <v>43978</v>
      </c>
      <c r="D44" s="136"/>
      <c r="E44" s="135">
        <v>30673</v>
      </c>
      <c r="F44" s="136"/>
      <c r="G44" s="109">
        <f t="shared" si="2"/>
        <v>69.746236754741</v>
      </c>
    </row>
    <row r="45" spans="1:7" s="181" customFormat="1" ht="12" customHeight="1" thickBot="1">
      <c r="A45" s="190">
        <v>1006</v>
      </c>
      <c r="B45" s="191" t="s">
        <v>76</v>
      </c>
      <c r="C45" s="137">
        <v>2178</v>
      </c>
      <c r="D45" s="138"/>
      <c r="E45" s="137">
        <v>1887</v>
      </c>
      <c r="F45" s="138"/>
      <c r="G45" s="109">
        <f t="shared" si="2"/>
        <v>86.63911845730028</v>
      </c>
    </row>
    <row r="46" spans="1:7" s="173" customFormat="1" ht="13.5" customHeight="1" hidden="1">
      <c r="A46" s="192">
        <v>1101</v>
      </c>
      <c r="B46" s="193" t="s">
        <v>77</v>
      </c>
      <c r="C46" s="120"/>
      <c r="D46" s="121"/>
      <c r="E46" s="120"/>
      <c r="F46" s="121"/>
      <c r="G46" s="139"/>
    </row>
    <row r="47" spans="1:7" s="173" customFormat="1" ht="13.5" customHeight="1" hidden="1">
      <c r="A47" s="187">
        <v>1102</v>
      </c>
      <c r="B47" s="136" t="s">
        <v>78</v>
      </c>
      <c r="C47" s="107"/>
      <c r="D47" s="108"/>
      <c r="E47" s="107"/>
      <c r="F47" s="108"/>
      <c r="G47" s="109"/>
    </row>
    <row r="48" spans="1:7" s="173" customFormat="1" ht="14.25" customHeight="1" hidden="1">
      <c r="A48" s="187">
        <v>1103</v>
      </c>
      <c r="B48" s="136" t="s">
        <v>79</v>
      </c>
      <c r="C48" s="107"/>
      <c r="D48" s="108"/>
      <c r="E48" s="107"/>
      <c r="F48" s="108"/>
      <c r="G48" s="109"/>
    </row>
    <row r="49" spans="1:7" s="173" customFormat="1" ht="13.5" customHeight="1" hidden="1" thickBot="1">
      <c r="A49" s="194">
        <v>1104</v>
      </c>
      <c r="B49" s="195" t="s">
        <v>80</v>
      </c>
      <c r="C49" s="118"/>
      <c r="D49" s="119"/>
      <c r="E49" s="118"/>
      <c r="F49" s="119"/>
      <c r="G49" s="140"/>
    </row>
    <row r="50" spans="1:7" s="173" customFormat="1" ht="13.5" customHeight="1" thickBot="1">
      <c r="A50" s="186">
        <v>1100</v>
      </c>
      <c r="B50" s="184" t="s">
        <v>73</v>
      </c>
      <c r="C50" s="91">
        <f>SUM(C51:C53)</f>
        <v>9168</v>
      </c>
      <c r="D50" s="91">
        <f>SUM(D51:D53)</f>
        <v>0</v>
      </c>
      <c r="E50" s="91">
        <f>SUM(E51:E53)</f>
        <v>4781</v>
      </c>
      <c r="F50" s="141"/>
      <c r="G50" s="103">
        <f>E50/C50*100</f>
        <v>52.14877835951134</v>
      </c>
    </row>
    <row r="51" spans="1:7" ht="13.5" customHeight="1">
      <c r="A51" s="38">
        <v>1101</v>
      </c>
      <c r="B51" s="50" t="s">
        <v>100</v>
      </c>
      <c r="C51" s="116">
        <v>8788</v>
      </c>
      <c r="D51" s="142"/>
      <c r="E51" s="143">
        <v>4401</v>
      </c>
      <c r="F51" s="144"/>
      <c r="G51" s="109">
        <f>E51/C51*100</f>
        <v>50.07965407373691</v>
      </c>
    </row>
    <row r="52" spans="1:7" ht="13.5" customHeight="1">
      <c r="A52" s="39">
        <v>1102</v>
      </c>
      <c r="B52" s="36" t="s">
        <v>101</v>
      </c>
      <c r="C52" s="107">
        <v>380</v>
      </c>
      <c r="D52" s="122"/>
      <c r="E52" s="123">
        <v>380</v>
      </c>
      <c r="F52" s="124"/>
      <c r="G52" s="109">
        <f>E52/C52*100</f>
        <v>100</v>
      </c>
    </row>
    <row r="53" spans="1:7" ht="13.5" customHeight="1" thickBot="1">
      <c r="A53" s="69">
        <v>1103</v>
      </c>
      <c r="B53" s="32" t="s">
        <v>102</v>
      </c>
      <c r="C53" s="110"/>
      <c r="D53" s="145"/>
      <c r="E53" s="146"/>
      <c r="F53" s="147"/>
      <c r="G53" s="109"/>
    </row>
    <row r="54" spans="1:7" ht="13.5" customHeight="1" thickBot="1">
      <c r="A54" s="37">
        <v>1200</v>
      </c>
      <c r="B54" s="44" t="s">
        <v>103</v>
      </c>
      <c r="C54" s="91">
        <v>526</v>
      </c>
      <c r="D54" s="148"/>
      <c r="E54" s="149">
        <v>482</v>
      </c>
      <c r="F54" s="141"/>
      <c r="G54" s="103">
        <f>E54/C54*100</f>
        <v>91.63498098859316</v>
      </c>
    </row>
    <row r="55" spans="1:7" ht="13.5" customHeight="1" thickBot="1">
      <c r="A55" s="70">
        <v>1300</v>
      </c>
      <c r="B55" s="71" t="s">
        <v>49</v>
      </c>
      <c r="C55" s="150"/>
      <c r="D55" s="151"/>
      <c r="E55" s="152"/>
      <c r="F55" s="153"/>
      <c r="G55" s="154"/>
    </row>
    <row r="56" spans="1:7" ht="16.5" customHeight="1" thickBot="1">
      <c r="A56" s="67"/>
      <c r="B56" s="68" t="s">
        <v>104</v>
      </c>
      <c r="C56" s="91">
        <f>C5+C14+C15+C19+C27+C32+C33+C39+C42+C50+C55+C54</f>
        <v>813047</v>
      </c>
      <c r="D56" s="91">
        <f>D5+D14+D15+D19+D27+D32+D33+D39+D42+D50+D55+D54-1</f>
        <v>-1</v>
      </c>
      <c r="E56" s="91">
        <f>E5+E14+E15+E19+E27+E32+E33+E39+E42+E50+E55+E54</f>
        <v>524336</v>
      </c>
      <c r="F56" s="141"/>
      <c r="G56" s="103">
        <f>E56/C56*100</f>
        <v>64.49024472139988</v>
      </c>
    </row>
    <row r="57" ht="9.75" customHeight="1"/>
    <row r="58" spans="1:2" ht="14.25">
      <c r="A58" s="155" t="s">
        <v>115</v>
      </c>
      <c r="B58" s="155"/>
    </row>
    <row r="59" spans="1:2" ht="14.25">
      <c r="A59" s="77" t="s">
        <v>114</v>
      </c>
      <c r="B59" s="77"/>
    </row>
    <row r="61" ht="12.75">
      <c r="A61" t="s">
        <v>116</v>
      </c>
    </row>
    <row r="62" ht="12.75">
      <c r="A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2019-12-30T05:47:06Z</dcterms:modified>
  <cp:category/>
  <cp:version/>
  <cp:contentType/>
  <cp:contentStatus/>
</cp:coreProperties>
</file>