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<sst xmlns="http://schemas.openxmlformats.org/spreadsheetml/2006/main" count="140" uniqueCount="134">
  <si>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</si>
  <si>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</si>
  <si>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</si>
  <si>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</si>
  <si>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</si>
  <si>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</si>
  <si>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</si>
  <si>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</si>
  <si>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</si>
  <si>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</si>
  <si>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</si>
  <si>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</si>
  <si>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</si>
  <si>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</si>
  <si>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</si>
  <si>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</si>
  <si>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</si>
  <si>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</si>
  <si>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</si>
  <si>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</si>
  <si>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</si>
  <si>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</si>
  <si>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</si>
  <si>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</si>
  <si>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</si>
  <si>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</si>
  <si>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</si>
  <si>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</si>
  <si>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</si>
  <si>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</si>
  <si>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</si>
  <si>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</si>
  <si>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</si>
  <si>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</si>
  <si>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</si>
  <si>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</si>
  <si>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</si>
  <si>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</si>
  <si>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</si>
  <si>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</si>
  <si>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</si>
  <si>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</si>
  <si>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</si>
  <si>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</si>
  <si>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</si>
  <si>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</si>
  <si>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</si>
  <si>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</si>
  <si>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</si>
  <si>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</si>
  <si>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</si>
  <si>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</si>
  <si>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</si>
  <si>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</si>
  <si>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</si>
  <si>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</si>
  <si>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</si>
  <si>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</si>
  <si>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</si>
  <si>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</si>
  <si>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</si>
  <si>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</si>
  <si>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</si>
  <si>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</si>
  <si>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</si>
  <si>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</si>
  <si>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</si>
  <si>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</si>
  <si>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</si>
  <si>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</si>
  <si>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</si>
  <si>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</si>
  <si>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</si>
  <si>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</si>
  <si>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</si>
  <si>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</si>
  <si>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</si>
  <si>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</si>
  <si>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</si>
  <si>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</si>
  <si>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</si>
  <si>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</si>
  <si>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</si>
  <si>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</si>
  <si>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</si>
  <si>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</si>
  <si>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</si>
  <si>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</si>
  <si>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</si>
  <si>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</si>
  <si>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</si>
  <si>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</si>
  <si>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</si>
  <si>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</si>
  <si>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</si>
  <si>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</si>
  <si>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</si>
  <si>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</si>
  <si>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</si>
  <si>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</si>
  <si>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</si>
  <si>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</si>
  <si>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</si>
  <si>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</si>
  <si>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</si>
  <si>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</si>
  <si>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</si>
  <si>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</si>
  <si>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</si>
  <si>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</si>
  <si>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</si>
  <si>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</si>
  <si>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</si>
  <si>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</si>
  <si>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</si>
  <si>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</si>
  <si>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</si>
  <si>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</si>
  <si>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34344-4-62-60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</si>
  <si>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</si>
  <si>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</si>
  <si>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</si>
  <si>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</si>
  <si>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</si>
  <si>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</si>
  <si>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</si>
  <si>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</si>
  <si>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</si>
  <si>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</si>
  <si>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</si>
  <si>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</si>
  <si>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</si>
  <si>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по доходам по состоянию на 01 февраля 2018 года.</t>
  </si>
  <si>
    <t>по расходам  по состоянию на 01 февраля 2019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</si>
</sst>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9" fillId="0" borderId="23" xfId="0" applyFont="1" applyBorder="1" applyAlignment="1">
      <alignment vertical="center"/>
    </xf>
    <xf numFmtId="180" fontId="0" fillId="0" borderId="16" xfId="0" applyNumberFormat="1" applyFont="1" applyBorder="1" applyAlignment="1">
      <alignment horizontal="center" wrapText="1"/>
    </xf>
    <xf numFmtId="180" fontId="0" fillId="0" borderId="17" xfId="0" applyNumberFormat="1" applyFont="1" applyBorder="1" applyAlignment="1">
      <alignment horizontal="center"/>
    </xf>
    <xf numFmtId="0" fontId="9" fillId="0" borderId="24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24" xfId="0" applyFont="1" applyBorder="1" applyAlignment="1">
      <alignment/>
    </xf>
    <xf numFmtId="0" fontId="12" fillId="0" borderId="26" xfId="0" applyFont="1" applyBorder="1" applyAlignment="1">
      <alignment/>
    </xf>
    <xf numFmtId="0" fontId="14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wrapText="1"/>
    </xf>
    <xf numFmtId="2" fontId="0" fillId="0" borderId="16" xfId="0" applyNumberFormat="1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20" xfId="0" applyNumberFormat="1" applyFont="1" applyBorder="1" applyAlignment="1">
      <alignment/>
    </xf>
    <xf numFmtId="2" fontId="0" fillId="0" borderId="22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12" fillId="33" borderId="10" xfId="0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0" fontId="0" fillId="0" borderId="16" xfId="0" applyFont="1" applyBorder="1" applyAlignment="1">
      <alignment wrapText="1"/>
    </xf>
    <xf numFmtId="180" fontId="0" fillId="33" borderId="25" xfId="0" applyNumberFormat="1" applyFont="1" applyFill="1" applyBorder="1" applyAlignment="1">
      <alignment horizontal="center"/>
    </xf>
    <xf numFmtId="0" fontId="4" fillId="33" borderId="35" xfId="0" applyFont="1" applyFill="1" applyBorder="1" applyAlignment="1">
      <alignment wrapText="1"/>
    </xf>
    <xf numFmtId="0" fontId="0" fillId="33" borderId="25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3" borderId="17" xfId="0" applyNumberFormat="1" applyFont="1" applyFill="1" applyBorder="1" applyAlignment="1">
      <alignment/>
    </xf>
    <xf numFmtId="0" fontId="12" fillId="0" borderId="37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Border="1" applyAlignment="1">
      <alignment/>
    </xf>
    <xf numFmtId="2" fontId="12" fillId="0" borderId="11" xfId="0" applyNumberFormat="1" applyFont="1" applyBorder="1" applyAlignment="1">
      <alignment/>
    </xf>
    <xf numFmtId="0" fontId="12" fillId="0" borderId="26" xfId="0" applyFont="1" applyFill="1" applyBorder="1" applyAlignment="1">
      <alignment/>
    </xf>
    <xf numFmtId="2" fontId="12" fillId="0" borderId="10" xfId="0" applyNumberFormat="1" applyFont="1" applyFill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3" xfId="0" applyFont="1" applyBorder="1" applyAlignment="1">
      <alignment horizontal="center"/>
    </xf>
    <xf numFmtId="180" fontId="0" fillId="33" borderId="18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25" xfId="0" applyNumberFormat="1" applyFont="1" applyFill="1" applyBorder="1" applyAlignment="1">
      <alignment/>
    </xf>
    <xf numFmtId="180" fontId="12" fillId="33" borderId="11" xfId="0" applyNumberFormat="1" applyFont="1" applyFill="1" applyBorder="1" applyAlignment="1">
      <alignment horizontal="center"/>
    </xf>
    <xf numFmtId="0" fontId="9" fillId="33" borderId="23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/>
    </xf>
    <xf numFmtId="0" fontId="9" fillId="33" borderId="24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/>
    </xf>
    <xf numFmtId="180" fontId="0" fillId="33" borderId="16" xfId="0" applyNumberForma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0" fontId="0" fillId="33" borderId="16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180" fontId="0" fillId="33" borderId="17" xfId="0" applyNumberForma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0" fontId="0" fillId="33" borderId="22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0" fillId="33" borderId="2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180" fontId="1" fillId="33" borderId="20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180" fontId="1" fillId="33" borderId="16" xfId="0" applyNumberFormat="1" applyFont="1" applyFill="1" applyBorder="1" applyAlignment="1">
      <alignment horizontal="center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180" fontId="1" fillId="33" borderId="2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0" fontId="1" fillId="33" borderId="17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wrapText="1"/>
    </xf>
    <xf numFmtId="0" fontId="0" fillId="33" borderId="29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0" fontId="3" fillId="33" borderId="10" xfId="0" applyNumberFormat="1" applyFont="1" applyFill="1" applyBorder="1" applyAlignment="1">
      <alignment horizontal="center" vertical="center"/>
    </xf>
    <xf numFmtId="0" fontId="9" fillId="33" borderId="24" xfId="0" applyFont="1" applyFill="1" applyBorder="1" applyAlignment="1">
      <alignment vertical="center"/>
    </xf>
    <xf numFmtId="0" fontId="13" fillId="33" borderId="10" xfId="0" applyFont="1" applyFill="1" applyBorder="1" applyAlignment="1">
      <alignment/>
    </xf>
    <xf numFmtId="0" fontId="13" fillId="33" borderId="24" xfId="0" applyFont="1" applyFill="1" applyBorder="1" applyAlignment="1">
      <alignment/>
    </xf>
    <xf numFmtId="180" fontId="0" fillId="33" borderId="17" xfId="0" applyNumberFormat="1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80" fontId="0" fillId="33" borderId="25" xfId="0" applyNumberFormat="1" applyFont="1" applyFill="1" applyBorder="1" applyAlignment="1">
      <alignment horizontal="center"/>
    </xf>
    <xf numFmtId="0" fontId="10" fillId="33" borderId="14" xfId="0" applyFont="1" applyFill="1" applyBorder="1" applyAlignment="1">
      <alignment/>
    </xf>
    <xf numFmtId="180" fontId="3" fillId="33" borderId="11" xfId="0" applyNumberFormat="1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vertical="center"/>
    </xf>
    <xf numFmtId="0" fontId="13" fillId="33" borderId="11" xfId="0" applyFont="1" applyFill="1" applyBorder="1" applyAlignment="1">
      <alignment/>
    </xf>
    <xf numFmtId="0" fontId="13" fillId="33" borderId="23" xfId="0" applyFont="1" applyFill="1" applyBorder="1" applyAlignment="1">
      <alignment/>
    </xf>
    <xf numFmtId="180" fontId="0" fillId="33" borderId="16" xfId="0" applyNumberFormat="1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33" borderId="28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44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28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0" fontId="0" fillId="33" borderId="28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5" xfId="0" applyFill="1" applyBorder="1" applyAlignment="1">
      <alignment/>
    </xf>
    <xf numFmtId="1" fontId="0" fillId="33" borderId="20" xfId="0" applyNumberFormat="1" applyFill="1" applyBorder="1" applyAlignment="1">
      <alignment/>
    </xf>
    <xf numFmtId="2" fontId="0" fillId="33" borderId="22" xfId="0" applyNumberFormat="1" applyFill="1" applyBorder="1" applyAlignment="1">
      <alignment/>
    </xf>
    <xf numFmtId="180" fontId="0" fillId="33" borderId="17" xfId="0" applyNumberFormat="1" applyFill="1" applyBorder="1" applyAlignment="1">
      <alignment horizontal="center" vertical="center"/>
    </xf>
    <xf numFmtId="0" fontId="0" fillId="33" borderId="17" xfId="0" applyFill="1" applyBorder="1" applyAlignment="1">
      <alignment wrapText="1"/>
    </xf>
    <xf numFmtId="0" fontId="0" fillId="33" borderId="46" xfId="0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wrapText="1"/>
    </xf>
    <xf numFmtId="49" fontId="0" fillId="33" borderId="17" xfId="0" applyNumberFormat="1" applyFill="1" applyBorder="1" applyAlignment="1">
      <alignment horizontal="center" vertical="center"/>
    </xf>
    <xf numFmtId="0" fontId="0" fillId="33" borderId="29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7" xfId="0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0" fillId="33" borderId="15" xfId="0" applyFont="1" applyFill="1" applyBorder="1" applyAlignment="1">
      <alignment wrapText="1"/>
    </xf>
    <xf numFmtId="0" fontId="1" fillId="33" borderId="17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wrapText="1"/>
    </xf>
    <xf numFmtId="49" fontId="1" fillId="33" borderId="17" xfId="0" applyNumberFormat="1" applyFont="1" applyFill="1" applyBorder="1" applyAlignment="1">
      <alignment horizontal="center"/>
    </xf>
    <xf numFmtId="49" fontId="1" fillId="33" borderId="25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5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4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4" xfId="0" applyNumberFormat="1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wrapText="1"/>
    </xf>
    <xf numFmtId="0" fontId="0" fillId="33" borderId="16" xfId="0" applyFill="1" applyBorder="1" applyAlignment="1">
      <alignment/>
    </xf>
    <xf numFmtId="3" fontId="1" fillId="33" borderId="16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 horizontal="left" wrapText="1"/>
    </xf>
    <xf numFmtId="0" fontId="1" fillId="33" borderId="15" xfId="0" applyFont="1" applyFill="1" applyBorder="1" applyAlignment="1">
      <alignment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/>
    </xf>
    <xf numFmtId="0" fontId="1" fillId="33" borderId="29" xfId="0" applyNumberFormat="1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wrapText="1"/>
    </xf>
    <xf numFmtId="0" fontId="0" fillId="33" borderId="24" xfId="0" applyFill="1" applyBorder="1" applyAlignment="1">
      <alignment/>
    </xf>
    <xf numFmtId="0" fontId="5" fillId="33" borderId="27" xfId="0" applyFont="1" applyFill="1" applyBorder="1" applyAlignment="1">
      <alignment horizontal="left"/>
    </xf>
    <xf numFmtId="0" fontId="5" fillId="33" borderId="49" xfId="0" applyFont="1" applyFill="1" applyBorder="1" applyAlignment="1">
      <alignment horizontal="left"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 horizontal="left"/>
    </xf>
    <xf numFmtId="0" fontId="14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J21" sqref="J21"/>
    </sheetView>
  </sheetViews>
  <sheetFormatPr defaultColWidth="9.140625" defaultRowHeight="12.75"/>
  <cols>
    <col min="1" max="1" width="11.7109375" style="151" customWidth="1"/>
    <col min="2" max="2" width="47.57421875" style="151" customWidth="1"/>
    <col min="3" max="3" width="8.421875" style="151" customWidth="1"/>
    <col min="4" max="4" width="7.8515625" style="151" customWidth="1"/>
    <col min="5" max="5" width="7.7109375" style="151" customWidth="1"/>
    <col min="6" max="6" width="8.140625" style="151" customWidth="1"/>
    <col min="7" max="7" width="6.7109375" style="151" customWidth="1"/>
    <col min="8" max="16384" width="9.140625" style="151" customWidth="1"/>
  </cols>
  <sheetData>
    <row r="1" spans="2:7" ht="9" customHeight="1">
      <c r="B1" s="152"/>
      <c r="C1" s="152"/>
      <c r="D1" s="152"/>
      <c r="E1" s="152"/>
      <c r="F1" s="152"/>
      <c r="G1" s="152"/>
    </row>
    <row r="2" spans="1:7" ht="12.75">
      <c r="A2" s="153" t="s">
        <v>106</v>
      </c>
      <c r="B2" s="153"/>
      <c r="C2" s="153"/>
      <c r="D2" s="153"/>
      <c r="E2" s="153"/>
      <c r="F2" s="153"/>
      <c r="G2" s="153"/>
    </row>
    <row r="3" spans="1:7" ht="12.75" customHeight="1">
      <c r="A3" s="153" t="s">
        <v>132</v>
      </c>
      <c r="B3" s="153"/>
      <c r="C3" s="153"/>
      <c r="D3" s="153"/>
      <c r="E3" s="153"/>
      <c r="F3" s="153"/>
      <c r="G3" s="153"/>
    </row>
    <row r="4" spans="5:7" ht="11.25" customHeight="1" thickBot="1">
      <c r="E4" s="154" t="s">
        <v>0</v>
      </c>
      <c r="F4" s="154"/>
      <c r="G4" s="154"/>
    </row>
    <row r="5" spans="1:7" ht="12.75">
      <c r="A5" s="155" t="s">
        <v>1</v>
      </c>
      <c r="B5" s="155" t="s">
        <v>2</v>
      </c>
      <c r="C5" s="156" t="s">
        <v>85</v>
      </c>
      <c r="D5" s="156" t="s">
        <v>87</v>
      </c>
      <c r="E5" s="157" t="s">
        <v>3</v>
      </c>
      <c r="F5" s="156" t="s">
        <v>86</v>
      </c>
      <c r="G5" s="158" t="s">
        <v>88</v>
      </c>
    </row>
    <row r="6" spans="1:7" ht="12.75">
      <c r="A6" s="159"/>
      <c r="B6" s="159"/>
      <c r="C6" s="160"/>
      <c r="D6" s="160"/>
      <c r="E6" s="161"/>
      <c r="F6" s="160"/>
      <c r="G6" s="162"/>
    </row>
    <row r="7" spans="1:7" ht="21" customHeight="1" thickBot="1">
      <c r="A7" s="163"/>
      <c r="B7" s="163"/>
      <c r="C7" s="164"/>
      <c r="D7" s="164"/>
      <c r="E7" s="165"/>
      <c r="F7" s="164"/>
      <c r="G7" s="166"/>
    </row>
    <row r="8" spans="1:7" ht="16.5" customHeight="1" thickBot="1">
      <c r="A8" s="167" t="s">
        <v>4</v>
      </c>
      <c r="B8" s="168" t="s">
        <v>5</v>
      </c>
      <c r="C8" s="169">
        <f>SUM(C9:C25)</f>
        <v>139272</v>
      </c>
      <c r="D8" s="170">
        <f>SUM(D9:D25)</f>
        <v>11606</v>
      </c>
      <c r="E8" s="169">
        <f>SUM(E9:E25)</f>
        <v>5843</v>
      </c>
      <c r="F8" s="171">
        <f>E8/D8*100</f>
        <v>50.34464931931759</v>
      </c>
      <c r="G8" s="171">
        <f>E8/C8*100</f>
        <v>4.195387443276466</v>
      </c>
    </row>
    <row r="9" spans="1:7" ht="13.5" customHeight="1">
      <c r="A9" s="172" t="s">
        <v>6</v>
      </c>
      <c r="B9" s="173" t="s">
        <v>7</v>
      </c>
      <c r="C9" s="174">
        <v>116405</v>
      </c>
      <c r="D9" s="175">
        <f>C9/12*1</f>
        <v>9700.416666666666</v>
      </c>
      <c r="E9" s="173">
        <v>4467</v>
      </c>
      <c r="F9" s="176">
        <f>E9/D9*100</f>
        <v>46.04956831751213</v>
      </c>
      <c r="G9" s="176">
        <f>E9/C9*100</f>
        <v>3.8374640264593447</v>
      </c>
    </row>
    <row r="10" spans="1:7" ht="27.75" customHeight="1">
      <c r="A10" s="177" t="s">
        <v>107</v>
      </c>
      <c r="B10" s="178" t="s">
        <v>109</v>
      </c>
      <c r="C10" s="179">
        <v>6434</v>
      </c>
      <c r="D10" s="180">
        <f>C10/12*1</f>
        <v>536.1666666666666</v>
      </c>
      <c r="E10" s="181">
        <v>640</v>
      </c>
      <c r="F10" s="73">
        <f>E10/D10*100</f>
        <v>119.36586882188377</v>
      </c>
      <c r="G10" s="73">
        <f>E10/C10*100</f>
        <v>9.94715573515698</v>
      </c>
    </row>
    <row r="11" spans="1:7" ht="27.75" customHeight="1">
      <c r="A11" s="177" t="s">
        <v>120</v>
      </c>
      <c r="B11" s="182" t="s">
        <v>121</v>
      </c>
      <c r="C11" s="179">
        <v>2478</v>
      </c>
      <c r="D11" s="180">
        <f>C11/12*1</f>
        <v>206.5</v>
      </c>
      <c r="E11" s="183">
        <v>73</v>
      </c>
      <c r="F11" s="73">
        <f>E11/D11*100</f>
        <v>35.351089588377725</v>
      </c>
      <c r="G11" s="73">
        <f>E11/C11*100</f>
        <v>2.94592413236481</v>
      </c>
    </row>
    <row r="12" spans="1:7" ht="24.75" customHeight="1">
      <c r="A12" s="184" t="s">
        <v>8</v>
      </c>
      <c r="B12" s="185" t="s">
        <v>9</v>
      </c>
      <c r="C12" s="179">
        <v>2319</v>
      </c>
      <c r="D12" s="180">
        <f>C12/12*1</f>
        <v>193.25</v>
      </c>
      <c r="E12" s="183">
        <v>402</v>
      </c>
      <c r="F12" s="73">
        <f>E12/D12*100</f>
        <v>208.02069857697285</v>
      </c>
      <c r="G12" s="73">
        <f>E12/C12*100</f>
        <v>17.335058214747736</v>
      </c>
    </row>
    <row r="13" spans="1:7" ht="12" customHeight="1">
      <c r="A13" s="186" t="s">
        <v>10</v>
      </c>
      <c r="B13" s="187" t="s">
        <v>11</v>
      </c>
      <c r="C13" s="179"/>
      <c r="D13" s="180"/>
      <c r="E13" s="183"/>
      <c r="F13" s="188"/>
      <c r="G13" s="188"/>
    </row>
    <row r="14" spans="1:7" ht="25.5" customHeight="1">
      <c r="A14" s="186" t="s">
        <v>108</v>
      </c>
      <c r="B14" s="187" t="s">
        <v>110</v>
      </c>
      <c r="C14" s="179">
        <v>60</v>
      </c>
      <c r="D14" s="180">
        <f>C14/12*1</f>
        <v>5</v>
      </c>
      <c r="E14" s="183"/>
      <c r="F14" s="73">
        <f>E14/D14*100</f>
        <v>0</v>
      </c>
      <c r="G14" s="73">
        <f>E14/C14*100</f>
        <v>0</v>
      </c>
    </row>
    <row r="15" spans="1:7" ht="12.75" customHeight="1">
      <c r="A15" s="186" t="s">
        <v>12</v>
      </c>
      <c r="B15" s="187" t="s">
        <v>13</v>
      </c>
      <c r="C15" s="179">
        <v>3327</v>
      </c>
      <c r="D15" s="180">
        <f>C15/12*1</f>
        <v>277.25</v>
      </c>
      <c r="E15" s="183">
        <v>-70</v>
      </c>
      <c r="F15" s="73">
        <f>E15/D15*100</f>
        <v>-25.247971145175836</v>
      </c>
      <c r="G15" s="73">
        <f>E15/C15*100</f>
        <v>-2.1039975954313195</v>
      </c>
    </row>
    <row r="16" spans="1:7" ht="12.75">
      <c r="A16" s="189" t="s">
        <v>14</v>
      </c>
      <c r="B16" s="183" t="s">
        <v>15</v>
      </c>
      <c r="C16" s="179">
        <v>4770</v>
      </c>
      <c r="D16" s="180">
        <f>C16/12*1</f>
        <v>397.5</v>
      </c>
      <c r="E16" s="183">
        <v>273</v>
      </c>
      <c r="F16" s="73">
        <f>E16/D16*100</f>
        <v>68.67924528301886</v>
      </c>
      <c r="G16" s="73">
        <f>E16/C16*100</f>
        <v>5.723270440251572</v>
      </c>
    </row>
    <row r="17" spans="1:7" ht="12.75">
      <c r="A17" s="189" t="s">
        <v>16</v>
      </c>
      <c r="B17" s="190" t="s">
        <v>17</v>
      </c>
      <c r="C17" s="179"/>
      <c r="D17" s="180">
        <f>C17/12*1</f>
        <v>0</v>
      </c>
      <c r="E17" s="183">
        <v>1</v>
      </c>
      <c r="F17" s="73"/>
      <c r="G17" s="73"/>
    </row>
    <row r="18" spans="1:7" ht="25.5">
      <c r="A18" s="189" t="s">
        <v>18</v>
      </c>
      <c r="B18" s="191" t="s">
        <v>89</v>
      </c>
      <c r="C18" s="179"/>
      <c r="D18" s="180"/>
      <c r="E18" s="183"/>
      <c r="F18" s="73"/>
      <c r="G18" s="73"/>
    </row>
    <row r="19" spans="1:7" ht="24" customHeight="1">
      <c r="A19" s="192" t="s">
        <v>19</v>
      </c>
      <c r="B19" s="185" t="s">
        <v>90</v>
      </c>
      <c r="C19" s="179">
        <v>2553</v>
      </c>
      <c r="D19" s="180">
        <f>C19/12*1</f>
        <v>212.75</v>
      </c>
      <c r="E19" s="183">
        <v>45</v>
      </c>
      <c r="F19" s="73">
        <f>E19/D19*100</f>
        <v>21.151586368977675</v>
      </c>
      <c r="G19" s="73">
        <f>E19/C19*100</f>
        <v>1.762632197414806</v>
      </c>
    </row>
    <row r="20" spans="1:7" ht="15" customHeight="1">
      <c r="A20" s="192" t="s">
        <v>20</v>
      </c>
      <c r="B20" s="193" t="s">
        <v>21</v>
      </c>
      <c r="C20" s="179">
        <v>60</v>
      </c>
      <c r="D20" s="180">
        <f>C20/12*1</f>
        <v>5</v>
      </c>
      <c r="E20" s="183"/>
      <c r="F20" s="73">
        <f>E20/D20*100</f>
        <v>0</v>
      </c>
      <c r="G20" s="73">
        <f>E20/C20*100</f>
        <v>0</v>
      </c>
    </row>
    <row r="21" spans="1:7" ht="25.5">
      <c r="A21" s="189" t="s">
        <v>22</v>
      </c>
      <c r="B21" s="194" t="s">
        <v>23</v>
      </c>
      <c r="C21" s="179">
        <v>385</v>
      </c>
      <c r="D21" s="180">
        <f>C21/12*1</f>
        <v>32.083333333333336</v>
      </c>
      <c r="E21" s="183"/>
      <c r="F21" s="73">
        <f>E21/D21*100</f>
        <v>0</v>
      </c>
      <c r="G21" s="73">
        <f>E21/C21*100</f>
        <v>0</v>
      </c>
    </row>
    <row r="22" spans="1:7" ht="25.5">
      <c r="A22" s="189" t="s">
        <v>24</v>
      </c>
      <c r="B22" s="194" t="s">
        <v>25</v>
      </c>
      <c r="C22" s="179">
        <v>471</v>
      </c>
      <c r="D22" s="180">
        <f>C22/12*1</f>
        <v>39.25</v>
      </c>
      <c r="E22" s="183">
        <v>12</v>
      </c>
      <c r="F22" s="73">
        <f>E22/D22*100</f>
        <v>30.573248407643312</v>
      </c>
      <c r="G22" s="73">
        <f>E22/C22*100</f>
        <v>2.547770700636943</v>
      </c>
    </row>
    <row r="23" spans="1:7" ht="12.75">
      <c r="A23" s="195" t="s">
        <v>26</v>
      </c>
      <c r="B23" s="194" t="s">
        <v>27</v>
      </c>
      <c r="C23" s="179"/>
      <c r="D23" s="180"/>
      <c r="E23" s="183"/>
      <c r="F23" s="73"/>
      <c r="G23" s="73"/>
    </row>
    <row r="24" spans="1:7" ht="15.75" customHeight="1">
      <c r="A24" s="189" t="s">
        <v>28</v>
      </c>
      <c r="B24" s="194" t="s">
        <v>29</v>
      </c>
      <c r="C24" s="179">
        <v>10</v>
      </c>
      <c r="D24" s="180">
        <f>C24/12*1</f>
        <v>0.8333333333333334</v>
      </c>
      <c r="E24" s="183"/>
      <c r="F24" s="73">
        <f>E24/D24*100</f>
        <v>0</v>
      </c>
      <c r="G24" s="73">
        <f>E24/C24*100</f>
        <v>0</v>
      </c>
    </row>
    <row r="25" spans="1:7" ht="13.5" thickBot="1">
      <c r="A25" s="196" t="s">
        <v>30</v>
      </c>
      <c r="B25" s="197" t="s">
        <v>31</v>
      </c>
      <c r="C25" s="198"/>
      <c r="D25" s="199"/>
      <c r="E25" s="197"/>
      <c r="F25" s="200"/>
      <c r="G25" s="200"/>
    </row>
    <row r="26" spans="1:7" ht="15" customHeight="1" thickBot="1">
      <c r="A26" s="201" t="s">
        <v>32</v>
      </c>
      <c r="B26" s="202" t="s">
        <v>33</v>
      </c>
      <c r="C26" s="203">
        <f>C27+C37</f>
        <v>283719</v>
      </c>
      <c r="D26" s="203">
        <f>D27+D37</f>
        <v>23195</v>
      </c>
      <c r="E26" s="203">
        <f>E27+E37</f>
        <v>21300</v>
      </c>
      <c r="F26" s="204">
        <f>E26/D26*100</f>
        <v>91.83013580513042</v>
      </c>
      <c r="G26" s="204">
        <f>E26/C26*100</f>
        <v>7.507428124306091</v>
      </c>
    </row>
    <row r="27" spans="1:7" ht="28.5" customHeight="1" thickBot="1">
      <c r="A27" s="205" t="s">
        <v>34</v>
      </c>
      <c r="B27" s="206" t="s">
        <v>35</v>
      </c>
      <c r="C27" s="203">
        <f>SUM(C28,C30,C33,C34,C35)</f>
        <v>283719</v>
      </c>
      <c r="D27" s="203">
        <f>SUM(D28,D30,D33,D34,D35)</f>
        <v>23195</v>
      </c>
      <c r="E27" s="203">
        <f>SUM(E28,E30,E33,E34,E35)</f>
        <v>23195</v>
      </c>
      <c r="F27" s="204">
        <f>E27/D27*100</f>
        <v>100</v>
      </c>
      <c r="G27" s="204">
        <f>E27/C27*100</f>
        <v>8.175342504379334</v>
      </c>
    </row>
    <row r="28" spans="1:7" ht="25.5">
      <c r="A28" s="207" t="s">
        <v>128</v>
      </c>
      <c r="B28" s="208" t="s">
        <v>127</v>
      </c>
      <c r="C28" s="209">
        <f>C29</f>
        <v>31667</v>
      </c>
      <c r="D28" s="209">
        <f>D29</f>
        <v>2639</v>
      </c>
      <c r="E28" s="209">
        <f>E29</f>
        <v>2639</v>
      </c>
      <c r="F28" s="73">
        <f aca="true" t="shared" si="0" ref="F28:F33">E28/D28*100</f>
        <v>100</v>
      </c>
      <c r="G28" s="73">
        <f>E28/C28*100</f>
        <v>8.333596488458015</v>
      </c>
    </row>
    <row r="29" spans="1:7" ht="12.75">
      <c r="A29" s="210">
        <v>20215001</v>
      </c>
      <c r="B29" s="211" t="s">
        <v>91</v>
      </c>
      <c r="C29" s="209">
        <v>31667</v>
      </c>
      <c r="D29" s="209">
        <v>2639</v>
      </c>
      <c r="E29" s="212">
        <v>2639</v>
      </c>
      <c r="F29" s="73">
        <f t="shared" si="0"/>
        <v>100</v>
      </c>
      <c r="G29" s="73">
        <f>E29/C29*100</f>
        <v>8.333596488458015</v>
      </c>
    </row>
    <row r="30" spans="1:7" ht="29.25" customHeight="1">
      <c r="A30" s="192" t="s">
        <v>123</v>
      </c>
      <c r="B30" s="194" t="s">
        <v>124</v>
      </c>
      <c r="C30" s="188">
        <v>94362</v>
      </c>
      <c r="D30" s="188">
        <v>6510</v>
      </c>
      <c r="E30" s="183">
        <v>6510</v>
      </c>
      <c r="F30" s="73">
        <f t="shared" si="0"/>
        <v>100</v>
      </c>
      <c r="G30" s="73">
        <f>E30/C30*100</f>
        <v>6.898963565842182</v>
      </c>
    </row>
    <row r="31" spans="1:7" ht="51" hidden="1">
      <c r="A31" s="192" t="s">
        <v>92</v>
      </c>
      <c r="B31" s="213" t="s">
        <v>93</v>
      </c>
      <c r="C31" s="188"/>
      <c r="D31" s="188"/>
      <c r="E31" s="183"/>
      <c r="F31" s="73"/>
      <c r="G31" s="73"/>
    </row>
    <row r="32" spans="1:7" ht="12.75" customHeight="1" hidden="1">
      <c r="A32" s="184"/>
      <c r="B32" s="214"/>
      <c r="C32" s="188"/>
      <c r="D32" s="188"/>
      <c r="E32" s="183"/>
      <c r="F32" s="73" t="e">
        <f t="shared" si="0"/>
        <v>#DIV/0!</v>
      </c>
      <c r="G32" s="73" t="e">
        <f>E32/C32*100</f>
        <v>#DIV/0!</v>
      </c>
    </row>
    <row r="33" spans="1:7" ht="31.5" customHeight="1">
      <c r="A33" s="215" t="s">
        <v>126</v>
      </c>
      <c r="B33" s="194" t="s">
        <v>125</v>
      </c>
      <c r="C33" s="188">
        <v>157690</v>
      </c>
      <c r="D33" s="188">
        <v>14046</v>
      </c>
      <c r="E33" s="183">
        <v>14046</v>
      </c>
      <c r="F33" s="73">
        <f t="shared" si="0"/>
        <v>100</v>
      </c>
      <c r="G33" s="73">
        <f>E33/C33*100</f>
        <v>8.907349863656542</v>
      </c>
    </row>
    <row r="34" spans="1:7" ht="15" customHeight="1">
      <c r="A34" s="216" t="s">
        <v>129</v>
      </c>
      <c r="B34" s="217" t="s">
        <v>36</v>
      </c>
      <c r="C34" s="188"/>
      <c r="D34" s="188"/>
      <c r="E34" s="183"/>
      <c r="F34" s="73"/>
      <c r="G34" s="73"/>
    </row>
    <row r="35" spans="1:7" ht="24.75" customHeight="1">
      <c r="A35" s="192" t="s">
        <v>37</v>
      </c>
      <c r="B35" s="194" t="s">
        <v>94</v>
      </c>
      <c r="C35" s="188"/>
      <c r="D35" s="188"/>
      <c r="E35" s="183"/>
      <c r="F35" s="188"/>
      <c r="G35" s="188"/>
    </row>
    <row r="36" spans="1:7" ht="26.25" customHeight="1">
      <c r="A36" s="218" t="s">
        <v>37</v>
      </c>
      <c r="B36" s="219" t="s">
        <v>38</v>
      </c>
      <c r="C36" s="200"/>
      <c r="D36" s="200"/>
      <c r="E36" s="197"/>
      <c r="F36" s="200"/>
      <c r="G36" s="200"/>
    </row>
    <row r="37" spans="1:7" ht="54" customHeight="1" thickBot="1">
      <c r="A37" s="218" t="s">
        <v>130</v>
      </c>
      <c r="B37" s="219" t="s">
        <v>95</v>
      </c>
      <c r="C37" s="200"/>
      <c r="D37" s="197"/>
      <c r="E37" s="200">
        <v>-1895</v>
      </c>
      <c r="F37" s="197"/>
      <c r="G37" s="200"/>
    </row>
    <row r="38" spans="1:7" ht="27" customHeight="1" thickBot="1">
      <c r="A38" s="220" t="s">
        <v>39</v>
      </c>
      <c r="B38" s="221" t="s">
        <v>40</v>
      </c>
      <c r="C38" s="203"/>
      <c r="D38" s="203"/>
      <c r="E38" s="222"/>
      <c r="F38" s="203"/>
      <c r="G38" s="203"/>
    </row>
    <row r="39" spans="1:7" ht="18" customHeight="1" thickBot="1">
      <c r="A39" s="223" t="s">
        <v>41</v>
      </c>
      <c r="B39" s="224"/>
      <c r="C39" s="203">
        <f>C8+C26</f>
        <v>422991</v>
      </c>
      <c r="D39" s="203">
        <f>D8+D26</f>
        <v>34801</v>
      </c>
      <c r="E39" s="203">
        <f>E8+E26</f>
        <v>27143</v>
      </c>
      <c r="F39" s="225">
        <f>E39/D39*100</f>
        <v>77.99488520444815</v>
      </c>
      <c r="G39" s="225">
        <f>E39/C39*100</f>
        <v>6.416921400218917</v>
      </c>
    </row>
    <row r="40" ht="10.5" customHeight="1">
      <c r="A40" s="226"/>
    </row>
    <row r="41" ht="12.75" hidden="1"/>
    <row r="42" spans="1:2" ht="14.25">
      <c r="A42" s="227" t="s">
        <v>116</v>
      </c>
      <c r="B42" s="227"/>
    </row>
    <row r="43" spans="1:2" ht="14.25">
      <c r="A43" s="228" t="s">
        <v>115</v>
      </c>
      <c r="B43" s="228"/>
    </row>
    <row r="45" ht="12.75">
      <c r="A45" s="151" t="s">
        <v>117</v>
      </c>
    </row>
    <row r="46" ht="12.75">
      <c r="A46" s="151" t="s">
        <v>118</v>
      </c>
    </row>
  </sheetData>
  <sheetProtection/>
  <mergeCells count="12">
    <mergeCell ref="G5:G7"/>
    <mergeCell ref="A39:B39"/>
    <mergeCell ref="A5:A7"/>
    <mergeCell ref="B5:B7"/>
    <mergeCell ref="C5:C7"/>
    <mergeCell ref="D5:D7"/>
    <mergeCell ref="A42:B42"/>
    <mergeCell ref="A2:G2"/>
    <mergeCell ref="A3:G3"/>
    <mergeCell ref="E4:G4"/>
    <mergeCell ref="E5:E7"/>
    <mergeCell ref="F5:F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22">
      <selection activeCell="A41" sqref="A41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9.421875" style="0" customWidth="1"/>
    <col min="4" max="4" width="8.421875" style="0" hidden="1" customWidth="1"/>
    <col min="5" max="5" width="8.7109375" style="0" customWidth="1"/>
    <col min="6" max="6" width="6.7109375" style="0" hidden="1" customWidth="1"/>
    <col min="7" max="7" width="8.28125" style="0" customWidth="1"/>
  </cols>
  <sheetData>
    <row r="1" spans="1:7" ht="12.75">
      <c r="A1" s="90" t="s">
        <v>106</v>
      </c>
      <c r="B1" s="90"/>
      <c r="C1" s="90"/>
      <c r="D1" s="90"/>
      <c r="E1" s="90"/>
      <c r="F1" s="90"/>
      <c r="G1" s="90"/>
    </row>
    <row r="2" spans="1:7" ht="12.75">
      <c r="A2" s="90" t="s">
        <v>133</v>
      </c>
      <c r="B2" s="90"/>
      <c r="C2" s="90"/>
      <c r="D2" s="90"/>
      <c r="E2" s="90"/>
      <c r="F2" s="90"/>
      <c r="G2" s="90"/>
    </row>
    <row r="3" spans="5:7" ht="12.75" customHeight="1" thickBot="1">
      <c r="E3" s="91" t="s">
        <v>42</v>
      </c>
      <c r="F3" s="91"/>
      <c r="G3" s="91"/>
    </row>
    <row r="4" spans="1:7" s="3" customFormat="1" ht="38.25" customHeight="1" thickBot="1">
      <c r="A4" s="45" t="s">
        <v>43</v>
      </c>
      <c r="B4" s="1" t="s">
        <v>44</v>
      </c>
      <c r="C4" s="2" t="s">
        <v>84</v>
      </c>
      <c r="D4" s="46" t="s">
        <v>45</v>
      </c>
      <c r="E4" s="2" t="s">
        <v>46</v>
      </c>
      <c r="F4" s="2" t="s">
        <v>47</v>
      </c>
      <c r="G4" s="47" t="s">
        <v>119</v>
      </c>
    </row>
    <row r="5" spans="1:7" ht="12" customHeight="1" thickBot="1">
      <c r="A5" s="4">
        <v>100</v>
      </c>
      <c r="B5" s="19" t="s">
        <v>48</v>
      </c>
      <c r="C5" s="38">
        <f>SUM(C6:C13)</f>
        <v>49027</v>
      </c>
      <c r="D5" s="38">
        <f>SUM(D6:D13)</f>
        <v>0</v>
      </c>
      <c r="E5" s="38">
        <f>SUM(E6:E13)</f>
        <v>2459</v>
      </c>
      <c r="F5" s="39"/>
      <c r="G5" s="48">
        <f>E5/C5*100</f>
        <v>5.015603646970037</v>
      </c>
    </row>
    <row r="6" spans="1:7" s="6" customFormat="1" ht="12.75" customHeight="1">
      <c r="A6" s="20">
        <v>102</v>
      </c>
      <c r="B6" s="5" t="s">
        <v>82</v>
      </c>
      <c r="C6" s="49">
        <v>1548</v>
      </c>
      <c r="D6" s="50"/>
      <c r="E6" s="74">
        <v>77</v>
      </c>
      <c r="F6" s="50"/>
      <c r="G6" s="51">
        <f>E6/C6*100</f>
        <v>4.974160206718346</v>
      </c>
    </row>
    <row r="7" spans="1:7" ht="23.25" customHeight="1">
      <c r="A7" s="21">
        <v>103</v>
      </c>
      <c r="B7" s="7" t="s">
        <v>49</v>
      </c>
      <c r="C7" s="52">
        <v>641</v>
      </c>
      <c r="D7" s="53"/>
      <c r="E7" s="52">
        <v>28</v>
      </c>
      <c r="F7" s="53"/>
      <c r="G7" s="54">
        <f>E7/C7*100</f>
        <v>4.368174726989079</v>
      </c>
    </row>
    <row r="8" spans="1:7" ht="24" customHeight="1">
      <c r="A8" s="21">
        <v>104</v>
      </c>
      <c r="B8" s="7" t="s">
        <v>83</v>
      </c>
      <c r="C8" s="52">
        <v>14432</v>
      </c>
      <c r="D8" s="53"/>
      <c r="E8" s="52">
        <v>842</v>
      </c>
      <c r="F8" s="53"/>
      <c r="G8" s="54">
        <f aca="true" t="shared" si="0" ref="G8:G14">E8/C8*100</f>
        <v>5.8342572062084255</v>
      </c>
    </row>
    <row r="9" spans="1:7" ht="12.75">
      <c r="A9" s="75">
        <v>105</v>
      </c>
      <c r="B9" s="76" t="s">
        <v>122</v>
      </c>
      <c r="C9" s="77">
        <v>6</v>
      </c>
      <c r="D9" s="78"/>
      <c r="E9" s="77"/>
      <c r="F9" s="78"/>
      <c r="G9" s="79"/>
    </row>
    <row r="10" spans="1:7" ht="24.75" customHeight="1">
      <c r="A10" s="75">
        <v>106</v>
      </c>
      <c r="B10" s="76" t="s">
        <v>111</v>
      </c>
      <c r="C10" s="77">
        <v>5903</v>
      </c>
      <c r="D10" s="78"/>
      <c r="E10" s="77">
        <v>364</v>
      </c>
      <c r="F10" s="78"/>
      <c r="G10" s="79">
        <f t="shared" si="0"/>
        <v>6.166356090123666</v>
      </c>
    </row>
    <row r="11" spans="1:7" ht="14.25" customHeight="1">
      <c r="A11" s="75">
        <v>107</v>
      </c>
      <c r="B11" s="76" t="s">
        <v>112</v>
      </c>
      <c r="C11" s="77">
        <v>993</v>
      </c>
      <c r="D11" s="78"/>
      <c r="E11" s="77"/>
      <c r="F11" s="78"/>
      <c r="G11" s="79"/>
    </row>
    <row r="12" spans="1:7" ht="12.75" customHeight="1">
      <c r="A12" s="75">
        <v>111</v>
      </c>
      <c r="B12" s="76" t="s">
        <v>113</v>
      </c>
      <c r="C12" s="77">
        <v>218</v>
      </c>
      <c r="D12" s="78"/>
      <c r="E12" s="77">
        <v>0</v>
      </c>
      <c r="F12" s="78"/>
      <c r="G12" s="79"/>
    </row>
    <row r="13" spans="1:7" ht="12.75" customHeight="1" thickBot="1">
      <c r="A13" s="92">
        <v>113</v>
      </c>
      <c r="B13" s="93" t="s">
        <v>51</v>
      </c>
      <c r="C13" s="94">
        <v>25286</v>
      </c>
      <c r="D13" s="95"/>
      <c r="E13" s="94">
        <v>1148</v>
      </c>
      <c r="F13" s="95"/>
      <c r="G13" s="96">
        <f t="shared" si="0"/>
        <v>4.540061694218144</v>
      </c>
    </row>
    <row r="14" spans="1:7" ht="12.75" customHeight="1" thickBot="1">
      <c r="A14" s="97">
        <v>200</v>
      </c>
      <c r="B14" s="98" t="s">
        <v>114</v>
      </c>
      <c r="C14" s="99">
        <v>493</v>
      </c>
      <c r="D14" s="100"/>
      <c r="E14" s="99">
        <v>11</v>
      </c>
      <c r="F14" s="100"/>
      <c r="G14" s="101">
        <f t="shared" si="0"/>
        <v>2.231237322515213</v>
      </c>
    </row>
    <row r="15" spans="1:7" ht="14.25" customHeight="1" thickBot="1">
      <c r="A15" s="102">
        <v>300</v>
      </c>
      <c r="B15" s="103" t="s">
        <v>52</v>
      </c>
      <c r="C15" s="72">
        <f>SUM(C16:C18)</f>
        <v>6393</v>
      </c>
      <c r="D15" s="72">
        <f>SUM(D16:D18)</f>
        <v>0</v>
      </c>
      <c r="E15" s="72">
        <f>SUM(E16:E18)</f>
        <v>233</v>
      </c>
      <c r="F15" s="104"/>
      <c r="G15" s="101">
        <f>E15/C15*100</f>
        <v>3.6446112936023773</v>
      </c>
    </row>
    <row r="16" spans="1:7" ht="26.25" customHeight="1">
      <c r="A16" s="105">
        <v>309</v>
      </c>
      <c r="B16" s="106" t="s">
        <v>96</v>
      </c>
      <c r="C16" s="107">
        <v>5637</v>
      </c>
      <c r="D16" s="108"/>
      <c r="E16" s="107">
        <v>219</v>
      </c>
      <c r="F16" s="108"/>
      <c r="G16" s="79">
        <f aca="true" t="shared" si="1" ref="G16:G31">E16/C16*100</f>
        <v>3.8850452368281005</v>
      </c>
    </row>
    <row r="17" spans="1:7" ht="13.5" customHeight="1">
      <c r="A17" s="109">
        <v>310</v>
      </c>
      <c r="B17" s="106" t="s">
        <v>53</v>
      </c>
      <c r="C17" s="110">
        <v>350</v>
      </c>
      <c r="D17" s="111"/>
      <c r="E17" s="110">
        <v>0</v>
      </c>
      <c r="F17" s="111"/>
      <c r="G17" s="79">
        <f t="shared" si="1"/>
        <v>0</v>
      </c>
    </row>
    <row r="18" spans="1:7" ht="24" customHeight="1" thickBot="1">
      <c r="A18" s="112">
        <v>314</v>
      </c>
      <c r="B18" s="113" t="s">
        <v>97</v>
      </c>
      <c r="C18" s="114">
        <v>406</v>
      </c>
      <c r="D18" s="115"/>
      <c r="E18" s="114">
        <v>14</v>
      </c>
      <c r="F18" s="115"/>
      <c r="G18" s="79">
        <f t="shared" si="1"/>
        <v>3.4482758620689653</v>
      </c>
    </row>
    <row r="19" spans="1:7" ht="12.75" customHeight="1" thickBot="1">
      <c r="A19" s="102">
        <v>400</v>
      </c>
      <c r="B19" s="116" t="s">
        <v>54</v>
      </c>
      <c r="C19" s="72">
        <f>SUM(C20:C26)</f>
        <v>13734</v>
      </c>
      <c r="D19" s="72">
        <f>SUM(D20:D26)</f>
        <v>0</v>
      </c>
      <c r="E19" s="72">
        <f>SUM(E20:E26)</f>
        <v>392</v>
      </c>
      <c r="F19" s="104"/>
      <c r="G19" s="101">
        <f>E19/C19*100</f>
        <v>2.854230377166157</v>
      </c>
    </row>
    <row r="20" spans="1:7" ht="12" customHeight="1">
      <c r="A20" s="117">
        <v>405</v>
      </c>
      <c r="B20" s="118" t="s">
        <v>55</v>
      </c>
      <c r="C20" s="119">
        <v>211</v>
      </c>
      <c r="D20" s="120"/>
      <c r="E20" s="119"/>
      <c r="F20" s="120"/>
      <c r="G20" s="79">
        <v>0</v>
      </c>
    </row>
    <row r="21" spans="1:7" ht="12" customHeight="1">
      <c r="A21" s="121">
        <v>406</v>
      </c>
      <c r="B21" s="122" t="s">
        <v>56</v>
      </c>
      <c r="C21" s="107">
        <v>2079</v>
      </c>
      <c r="D21" s="108"/>
      <c r="E21" s="107">
        <v>84</v>
      </c>
      <c r="F21" s="108"/>
      <c r="G21" s="79"/>
    </row>
    <row r="22" spans="1:7" ht="12" customHeight="1">
      <c r="A22" s="121">
        <v>407</v>
      </c>
      <c r="B22" s="123" t="s">
        <v>57</v>
      </c>
      <c r="C22" s="107"/>
      <c r="D22" s="108"/>
      <c r="E22" s="107"/>
      <c r="F22" s="108"/>
      <c r="G22" s="79"/>
    </row>
    <row r="23" spans="1:7" ht="12" customHeight="1">
      <c r="A23" s="124">
        <v>408</v>
      </c>
      <c r="B23" s="125" t="s">
        <v>58</v>
      </c>
      <c r="C23" s="114">
        <v>86</v>
      </c>
      <c r="D23" s="115"/>
      <c r="E23" s="114"/>
      <c r="F23" s="115"/>
      <c r="G23" s="79"/>
    </row>
    <row r="24" spans="1:7" ht="12" customHeight="1">
      <c r="A24" s="126">
        <v>409</v>
      </c>
      <c r="B24" s="127" t="s">
        <v>98</v>
      </c>
      <c r="C24" s="110">
        <v>8186</v>
      </c>
      <c r="D24" s="128"/>
      <c r="E24" s="129">
        <v>235</v>
      </c>
      <c r="F24" s="130"/>
      <c r="G24" s="79">
        <f t="shared" si="1"/>
        <v>2.8707549474712923</v>
      </c>
    </row>
    <row r="25" spans="1:7" ht="12" customHeight="1">
      <c r="A25" s="126">
        <v>410</v>
      </c>
      <c r="B25" s="127" t="s">
        <v>99</v>
      </c>
      <c r="C25" s="110">
        <v>50</v>
      </c>
      <c r="D25" s="128"/>
      <c r="E25" s="129"/>
      <c r="F25" s="130"/>
      <c r="G25" s="79">
        <f t="shared" si="1"/>
        <v>0</v>
      </c>
    </row>
    <row r="26" spans="1:7" ht="12" customHeight="1" thickBot="1">
      <c r="A26" s="124">
        <v>412</v>
      </c>
      <c r="B26" s="131" t="s">
        <v>59</v>
      </c>
      <c r="C26" s="114">
        <v>3122</v>
      </c>
      <c r="D26" s="115"/>
      <c r="E26" s="114">
        <v>73</v>
      </c>
      <c r="F26" s="115"/>
      <c r="G26" s="79">
        <f t="shared" si="1"/>
        <v>2.3382447149263292</v>
      </c>
    </row>
    <row r="27" spans="1:7" s="23" customFormat="1" ht="15.75" customHeight="1" thickBot="1">
      <c r="A27" s="132">
        <v>500</v>
      </c>
      <c r="B27" s="133" t="s">
        <v>60</v>
      </c>
      <c r="C27" s="134">
        <f>SUM(C28:C31)</f>
        <v>51871</v>
      </c>
      <c r="D27" s="134">
        <f>SUM(D28:D31)</f>
        <v>0</v>
      </c>
      <c r="E27" s="134">
        <f>SUM(E28:E31)</f>
        <v>820</v>
      </c>
      <c r="F27" s="135"/>
      <c r="G27" s="101">
        <f>E27/C27*100</f>
        <v>1.5808447880318481</v>
      </c>
    </row>
    <row r="28" spans="1:7" ht="12" customHeight="1">
      <c r="A28" s="136">
        <v>501</v>
      </c>
      <c r="B28" s="137" t="s">
        <v>61</v>
      </c>
      <c r="C28" s="110">
        <v>4937</v>
      </c>
      <c r="D28" s="111"/>
      <c r="E28" s="110">
        <v>2</v>
      </c>
      <c r="F28" s="111"/>
      <c r="G28" s="79">
        <f t="shared" si="1"/>
        <v>0.0405104314360948</v>
      </c>
    </row>
    <row r="29" spans="1:7" ht="12" customHeight="1">
      <c r="A29" s="136">
        <v>502</v>
      </c>
      <c r="B29" s="137" t="s">
        <v>62</v>
      </c>
      <c r="C29" s="110">
        <v>9894</v>
      </c>
      <c r="D29" s="111"/>
      <c r="E29" s="110">
        <v>72</v>
      </c>
      <c r="F29" s="111"/>
      <c r="G29" s="79">
        <f t="shared" si="1"/>
        <v>0.7277137659187386</v>
      </c>
    </row>
    <row r="30" spans="1:7" ht="12" customHeight="1">
      <c r="A30" s="138">
        <v>503</v>
      </c>
      <c r="B30" s="139" t="s">
        <v>63</v>
      </c>
      <c r="C30" s="77">
        <v>31750</v>
      </c>
      <c r="D30" s="78"/>
      <c r="E30" s="77">
        <v>590</v>
      </c>
      <c r="F30" s="78"/>
      <c r="G30" s="79">
        <f t="shared" si="1"/>
        <v>1.8582677165354329</v>
      </c>
    </row>
    <row r="31" spans="1:7" ht="12" customHeight="1" thickBot="1">
      <c r="A31" s="138">
        <v>505</v>
      </c>
      <c r="B31" s="139" t="s">
        <v>64</v>
      </c>
      <c r="C31" s="77">
        <v>5290</v>
      </c>
      <c r="D31" s="78"/>
      <c r="E31" s="77">
        <v>156</v>
      </c>
      <c r="F31" s="78"/>
      <c r="G31" s="79">
        <f t="shared" si="1"/>
        <v>2.9489603024574667</v>
      </c>
    </row>
    <row r="32" spans="1:7" s="23" customFormat="1" ht="12" customHeight="1" thickBot="1">
      <c r="A32" s="132">
        <v>600</v>
      </c>
      <c r="B32" s="133" t="s">
        <v>65</v>
      </c>
      <c r="C32" s="134">
        <v>300</v>
      </c>
      <c r="D32" s="135"/>
      <c r="E32" s="134">
        <v>2</v>
      </c>
      <c r="F32" s="135"/>
      <c r="G32" s="101">
        <f>E32/C32*100</f>
        <v>0.6666666666666667</v>
      </c>
    </row>
    <row r="33" spans="1:7" s="23" customFormat="1" ht="12" customHeight="1" thickBot="1">
      <c r="A33" s="140">
        <v>700</v>
      </c>
      <c r="B33" s="141" t="s">
        <v>66</v>
      </c>
      <c r="C33" s="142">
        <f>SUM(C34:C38)</f>
        <v>233034</v>
      </c>
      <c r="D33" s="142">
        <f>SUM(D34:D38)</f>
        <v>0</v>
      </c>
      <c r="E33" s="142">
        <f>SUM(E34:E38)+1</f>
        <v>10448</v>
      </c>
      <c r="F33" s="143"/>
      <c r="G33" s="101">
        <f>E33/C33*100</f>
        <v>4.483465932009921</v>
      </c>
    </row>
    <row r="34" spans="1:7" s="23" customFormat="1" ht="12" customHeight="1">
      <c r="A34" s="144">
        <v>701</v>
      </c>
      <c r="B34" s="145" t="s">
        <v>67</v>
      </c>
      <c r="C34" s="146">
        <v>92074</v>
      </c>
      <c r="D34" s="145"/>
      <c r="E34" s="146">
        <v>4853</v>
      </c>
      <c r="F34" s="145"/>
      <c r="G34" s="79">
        <f aca="true" t="shared" si="2" ref="G34:G45">E34/C34*100</f>
        <v>5.270760475269891</v>
      </c>
    </row>
    <row r="35" spans="1:7" s="23" customFormat="1" ht="12" customHeight="1">
      <c r="A35" s="136">
        <v>702</v>
      </c>
      <c r="B35" s="137" t="s">
        <v>68</v>
      </c>
      <c r="C35" s="147">
        <v>94746</v>
      </c>
      <c r="D35" s="137"/>
      <c r="E35" s="147">
        <v>2915</v>
      </c>
      <c r="F35" s="137"/>
      <c r="G35" s="79">
        <f t="shared" si="2"/>
        <v>3.0766470352310384</v>
      </c>
    </row>
    <row r="36" spans="1:7" s="23" customFormat="1" ht="12" customHeight="1">
      <c r="A36" s="136">
        <v>703</v>
      </c>
      <c r="B36" s="137" t="s">
        <v>131</v>
      </c>
      <c r="C36" s="147">
        <v>25701</v>
      </c>
      <c r="D36" s="137"/>
      <c r="E36" s="147">
        <v>2137</v>
      </c>
      <c r="F36" s="137"/>
      <c r="G36" s="79">
        <f t="shared" si="2"/>
        <v>8.314851562196024</v>
      </c>
    </row>
    <row r="37" spans="1:7" s="23" customFormat="1" ht="12" customHeight="1">
      <c r="A37" s="136">
        <v>707</v>
      </c>
      <c r="B37" s="148" t="s">
        <v>69</v>
      </c>
      <c r="C37" s="147">
        <v>13973</v>
      </c>
      <c r="D37" s="137"/>
      <c r="E37" s="147">
        <v>330</v>
      </c>
      <c r="F37" s="137"/>
      <c r="G37" s="79">
        <f t="shared" si="2"/>
        <v>2.3616975595791883</v>
      </c>
    </row>
    <row r="38" spans="1:7" s="23" customFormat="1" ht="12" customHeight="1" thickBot="1">
      <c r="A38" s="138">
        <v>709</v>
      </c>
      <c r="B38" s="149" t="s">
        <v>70</v>
      </c>
      <c r="C38" s="150">
        <v>6540</v>
      </c>
      <c r="D38" s="139"/>
      <c r="E38" s="150">
        <v>212</v>
      </c>
      <c r="F38" s="139"/>
      <c r="G38" s="79">
        <f t="shared" si="2"/>
        <v>3.241590214067278</v>
      </c>
    </row>
    <row r="39" spans="1:7" s="23" customFormat="1" ht="12" customHeight="1" thickBot="1">
      <c r="A39" s="102">
        <v>800</v>
      </c>
      <c r="B39" s="116" t="s">
        <v>71</v>
      </c>
      <c r="C39" s="134">
        <f>SUM(C40:C41)</f>
        <v>27031</v>
      </c>
      <c r="D39" s="134">
        <f>SUM(D40:D41)</f>
        <v>0</v>
      </c>
      <c r="E39" s="134">
        <f>SUM(E40:E41)</f>
        <v>2585</v>
      </c>
      <c r="F39" s="135"/>
      <c r="G39" s="101">
        <f>E39/C39*100</f>
        <v>9.563094225148904</v>
      </c>
    </row>
    <row r="40" spans="1:7" s="23" customFormat="1" ht="12" customHeight="1">
      <c r="A40" s="144">
        <v>801</v>
      </c>
      <c r="B40" s="145" t="s">
        <v>72</v>
      </c>
      <c r="C40" s="146">
        <v>24716</v>
      </c>
      <c r="D40" s="145"/>
      <c r="E40" s="146">
        <v>2485</v>
      </c>
      <c r="F40" s="145"/>
      <c r="G40" s="79">
        <f t="shared" si="2"/>
        <v>10.054215892539247</v>
      </c>
    </row>
    <row r="41" spans="1:7" s="23" customFormat="1" ht="12" customHeight="1" thickBot="1">
      <c r="A41" s="138">
        <v>804</v>
      </c>
      <c r="B41" s="24" t="s">
        <v>73</v>
      </c>
      <c r="C41" s="27">
        <v>2315</v>
      </c>
      <c r="D41" s="24"/>
      <c r="E41" s="27">
        <v>100</v>
      </c>
      <c r="F41" s="24"/>
      <c r="G41" s="54">
        <f t="shared" si="2"/>
        <v>4.319654427645788</v>
      </c>
    </row>
    <row r="42" spans="1:7" s="23" customFormat="1" ht="12" customHeight="1" thickBot="1">
      <c r="A42" s="10">
        <v>1000</v>
      </c>
      <c r="B42" s="22" t="s">
        <v>75</v>
      </c>
      <c r="C42" s="41">
        <f>SUM(C43:C45)</f>
        <v>44295</v>
      </c>
      <c r="D42" s="41">
        <f>SUM(D43:D45)</f>
        <v>0</v>
      </c>
      <c r="E42" s="41">
        <f>SUM(E43:E45)</f>
        <v>1300</v>
      </c>
      <c r="F42" s="42"/>
      <c r="G42" s="48">
        <f>E42/C42*100</f>
        <v>2.934868495315498</v>
      </c>
    </row>
    <row r="43" spans="1:7" s="23" customFormat="1" ht="12" customHeight="1">
      <c r="A43" s="12">
        <v>1002</v>
      </c>
      <c r="B43" s="29" t="s">
        <v>100</v>
      </c>
      <c r="C43" s="26"/>
      <c r="D43" s="25"/>
      <c r="E43" s="26"/>
      <c r="F43" s="25"/>
      <c r="G43" s="54"/>
    </row>
    <row r="44" spans="1:7" s="30" customFormat="1" ht="12" customHeight="1">
      <c r="A44" s="11">
        <v>1003</v>
      </c>
      <c r="B44" s="9" t="s">
        <v>76</v>
      </c>
      <c r="C44" s="29">
        <v>42117</v>
      </c>
      <c r="D44" s="9"/>
      <c r="E44" s="29">
        <v>1102</v>
      </c>
      <c r="F44" s="9"/>
      <c r="G44" s="54">
        <f t="shared" si="2"/>
        <v>2.6165206448702425</v>
      </c>
    </row>
    <row r="45" spans="1:7" s="23" customFormat="1" ht="12" customHeight="1" thickBot="1">
      <c r="A45" s="13">
        <v>1006</v>
      </c>
      <c r="B45" s="14" t="s">
        <v>77</v>
      </c>
      <c r="C45" s="31">
        <v>2178</v>
      </c>
      <c r="D45" s="32"/>
      <c r="E45" s="31">
        <v>198</v>
      </c>
      <c r="F45" s="32"/>
      <c r="G45" s="54">
        <f t="shared" si="2"/>
        <v>9.090909090909092</v>
      </c>
    </row>
    <row r="46" spans="1:7" ht="13.5" customHeight="1" hidden="1">
      <c r="A46" s="15">
        <v>1101</v>
      </c>
      <c r="B46" s="16" t="s">
        <v>78</v>
      </c>
      <c r="C46" s="58"/>
      <c r="D46" s="59"/>
      <c r="E46" s="58"/>
      <c r="F46" s="59"/>
      <c r="G46" s="64"/>
    </row>
    <row r="47" spans="1:7" ht="13.5" customHeight="1" hidden="1">
      <c r="A47" s="12">
        <v>1102</v>
      </c>
      <c r="B47" s="9" t="s">
        <v>79</v>
      </c>
      <c r="C47" s="52"/>
      <c r="D47" s="53"/>
      <c r="E47" s="52"/>
      <c r="F47" s="53"/>
      <c r="G47" s="54"/>
    </row>
    <row r="48" spans="1:7" ht="14.25" customHeight="1" hidden="1">
      <c r="A48" s="12">
        <v>1103</v>
      </c>
      <c r="B48" s="9" t="s">
        <v>80</v>
      </c>
      <c r="C48" s="52"/>
      <c r="D48" s="53"/>
      <c r="E48" s="52"/>
      <c r="F48" s="53"/>
      <c r="G48" s="54"/>
    </row>
    <row r="49" spans="1:7" ht="13.5" customHeight="1" hidden="1" thickBot="1">
      <c r="A49" s="17">
        <v>1104</v>
      </c>
      <c r="B49" s="18" t="s">
        <v>81</v>
      </c>
      <c r="C49" s="56"/>
      <c r="D49" s="57"/>
      <c r="E49" s="56"/>
      <c r="F49" s="57"/>
      <c r="G49" s="65"/>
    </row>
    <row r="50" spans="1:7" ht="13.5" customHeight="1" thickBot="1">
      <c r="A50" s="10">
        <v>1100</v>
      </c>
      <c r="B50" s="22" t="s">
        <v>74</v>
      </c>
      <c r="C50" s="40">
        <f>SUM(C51:C53)</f>
        <v>8023</v>
      </c>
      <c r="D50" s="40">
        <f>SUM(D51:D53)</f>
        <v>0</v>
      </c>
      <c r="E50" s="40">
        <f>SUM(E51:E53)</f>
        <v>284</v>
      </c>
      <c r="F50" s="43"/>
      <c r="G50" s="48">
        <f>E50/C50*100</f>
        <v>3.5398230088495577</v>
      </c>
    </row>
    <row r="51" spans="1:7" ht="13.5" customHeight="1">
      <c r="A51" s="11">
        <v>1101</v>
      </c>
      <c r="B51" s="28" t="s">
        <v>101</v>
      </c>
      <c r="C51" s="55">
        <v>8023</v>
      </c>
      <c r="D51" s="66"/>
      <c r="E51" s="67">
        <v>284</v>
      </c>
      <c r="F51" s="68"/>
      <c r="G51" s="54">
        <f>E51/C51*100</f>
        <v>3.5398230088495577</v>
      </c>
    </row>
    <row r="52" spans="1:7" ht="13.5" customHeight="1">
      <c r="A52" s="12">
        <v>1102</v>
      </c>
      <c r="B52" s="9" t="s">
        <v>102</v>
      </c>
      <c r="C52" s="52"/>
      <c r="D52" s="60"/>
      <c r="E52" s="61"/>
      <c r="F52" s="62"/>
      <c r="G52" s="54"/>
    </row>
    <row r="53" spans="1:7" ht="13.5" customHeight="1" thickBot="1">
      <c r="A53" s="35">
        <v>1103</v>
      </c>
      <c r="B53" s="8" t="s">
        <v>103</v>
      </c>
      <c r="C53" s="63"/>
      <c r="D53" s="69"/>
      <c r="E53" s="70"/>
      <c r="F53" s="71"/>
      <c r="G53" s="54"/>
    </row>
    <row r="54" spans="1:7" ht="13.5" customHeight="1" thickBot="1">
      <c r="A54" s="10">
        <v>1200</v>
      </c>
      <c r="B54" s="22" t="s">
        <v>104</v>
      </c>
      <c r="C54" s="40">
        <v>526</v>
      </c>
      <c r="D54" s="80"/>
      <c r="E54" s="81">
        <v>44</v>
      </c>
      <c r="F54" s="43"/>
      <c r="G54" s="48">
        <f>E54/C54*100</f>
        <v>8.365019011406844</v>
      </c>
    </row>
    <row r="55" spans="1:7" ht="13.5" customHeight="1" thickBot="1">
      <c r="A55" s="36">
        <v>1300</v>
      </c>
      <c r="B55" s="37" t="s">
        <v>50</v>
      </c>
      <c r="C55" s="82"/>
      <c r="D55" s="83"/>
      <c r="E55" s="84"/>
      <c r="F55" s="85"/>
      <c r="G55" s="86"/>
    </row>
    <row r="56" spans="1:7" ht="16.5" customHeight="1" thickBot="1">
      <c r="A56" s="33"/>
      <c r="B56" s="34" t="s">
        <v>105</v>
      </c>
      <c r="C56" s="72">
        <f>C5+C14+C15+C19+C27+C32+C33+C39+C42+C50+C55+C54+1</f>
        <v>434728</v>
      </c>
      <c r="D56" s="72">
        <f>D5+D14+D15+D19+D27+D32+D33+D39+D42+D50+D55+D54-1</f>
        <v>-1</v>
      </c>
      <c r="E56" s="72">
        <f>E5+E14+E15+E19+E27+E32+E33+E39+E42+E50+E55+E54-1</f>
        <v>18577</v>
      </c>
      <c r="F56" s="87"/>
      <c r="G56" s="88">
        <f>E56/C56*100</f>
        <v>4.2732467197880055</v>
      </c>
    </row>
    <row r="57" ht="9.75" customHeight="1"/>
    <row r="58" spans="1:2" ht="14.25">
      <c r="A58" s="89" t="s">
        <v>116</v>
      </c>
      <c r="B58" s="89"/>
    </row>
    <row r="59" spans="1:2" ht="14.25">
      <c r="A59" s="44" t="s">
        <v>115</v>
      </c>
      <c r="B59" s="44"/>
    </row>
    <row r="61" ht="12.75">
      <c r="A61" t="s">
        <v>117</v>
      </c>
    </row>
    <row r="62" ht="12.75">
      <c r="A62" t="s">
        <v>118</v>
      </c>
    </row>
  </sheetData>
  <sheetProtection/>
  <mergeCells count="4">
    <mergeCell ref="A58:B58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2019-02-19T05:30:03Z</dcterms:modified>
  <cp:category/>
  <cp:version/>
  <cp:contentType/>
  <cp:contentStatus/>
</cp:coreProperties>
</file>