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<sst xmlns="http://schemas.openxmlformats.org/spreadsheetml/2006/main" count="141" uniqueCount="136">
  <si>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</si>
  <si>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</si>
  <si>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</si>
  <si>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</si>
  <si>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</si>
  <si>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</si>
  <si>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</si>
  <si>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</si>
  <si>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</si>
  <si>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</si>
  <si>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</si>
  <si>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</si>
  <si>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</si>
  <si>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</si>
  <si>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</si>
  <si>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</si>
  <si>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</si>
  <si>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</si>
  <si>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</si>
  <si>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</si>
  <si>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</si>
  <si>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</si>
  <si>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</si>
  <si>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</si>
  <si>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</si>
  <si>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</si>
  <si>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</si>
  <si>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</si>
  <si>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</si>
  <si>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</si>
  <si>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</si>
  <si>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</si>
  <si>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</si>
  <si>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</si>
  <si>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</si>
  <si>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</si>
  <si>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</si>
  <si>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</si>
  <si>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</si>
  <si>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</si>
  <si>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</si>
  <si>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</si>
  <si>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</si>
  <si>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</si>
  <si>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</si>
  <si>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</si>
  <si>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</si>
  <si>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</si>
  <si>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</si>
  <si>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</si>
  <si>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</si>
  <si>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</si>
  <si>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</si>
  <si>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</si>
  <si>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</si>
  <si>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</si>
  <si>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</si>
  <si>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</si>
  <si>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</si>
  <si>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</si>
  <si>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</si>
  <si>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</si>
  <si>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</si>
  <si>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</si>
  <si>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</si>
  <si>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</si>
  <si>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</si>
  <si>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</si>
  <si>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</si>
  <si>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</si>
  <si>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</si>
  <si>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</si>
  <si>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</si>
  <si>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</si>
  <si>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</si>
  <si>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</si>
  <si>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</si>
  <si>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</si>
  <si>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</si>
  <si>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</si>
  <si>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</si>
  <si>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</si>
  <si>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</si>
  <si>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</si>
  <si>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</si>
  <si>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</si>
  <si>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</si>
  <si>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</si>
  <si>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</si>
  <si>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</si>
  <si>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</si>
  <si>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</si>
  <si>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</si>
  <si>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</si>
  <si>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</si>
  <si>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</si>
  <si>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</si>
  <si>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</si>
  <si>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</si>
  <si>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</si>
  <si>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</si>
  <si>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</si>
  <si>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</si>
  <si>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</si>
  <si>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</si>
  <si>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</si>
  <si>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</si>
  <si>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</si>
  <si>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</si>
  <si>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</si>
  <si>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</si>
  <si>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</si>
  <si>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</si>
  <si>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</si>
  <si>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</si>
  <si>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</si>
  <si>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</si>
  <si>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</si>
  <si>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</si>
  <si>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</si>
  <si>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</si>
  <si>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</si>
  <si>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</si>
  <si>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</si>
  <si>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</si>
  <si>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</si>
  <si>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</si>
  <si>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</si>
  <si>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</si>
  <si>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</si>
  <si>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</si>
  <si>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</si>
  <si>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</si>
  <si>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</si>
  <si>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по расходам  по состоянию на 01 сентября 2020 года</t>
  </si>
  <si>
    <t>по доходам по состоянию на 01 сентября 2020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</si>
</sst>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1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2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1" fontId="0" fillId="33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3" fillId="33" borderId="4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5">
      <selection activeCell="B65" sqref="B65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2:7" ht="9" customHeight="1">
      <c r="B1" s="64"/>
      <c r="C1" s="64"/>
      <c r="D1" s="64"/>
      <c r="E1" s="64"/>
      <c r="F1" s="64"/>
      <c r="G1" s="64"/>
    </row>
    <row r="2" spans="1:7" ht="12.75">
      <c r="A2" s="179" t="s">
        <v>105</v>
      </c>
      <c r="B2" s="179"/>
      <c r="C2" s="179"/>
      <c r="D2" s="179"/>
      <c r="E2" s="179"/>
      <c r="F2" s="179"/>
      <c r="G2" s="179"/>
    </row>
    <row r="3" spans="1:7" ht="12.75" customHeight="1">
      <c r="A3" s="179" t="s">
        <v>135</v>
      </c>
      <c r="B3" s="179"/>
      <c r="C3" s="179"/>
      <c r="D3" s="179"/>
      <c r="E3" s="179"/>
      <c r="F3" s="179"/>
      <c r="G3" s="179"/>
    </row>
    <row r="4" spans="5:7" ht="11.25" customHeight="1" thickBot="1">
      <c r="E4" s="180" t="s">
        <v>0</v>
      </c>
      <c r="F4" s="180"/>
      <c r="G4" s="180"/>
    </row>
    <row r="5" spans="1:7" ht="12.75">
      <c r="A5" s="192" t="s">
        <v>1</v>
      </c>
      <c r="B5" s="192" t="s">
        <v>2</v>
      </c>
      <c r="C5" s="184" t="s">
        <v>84</v>
      </c>
      <c r="D5" s="184" t="s">
        <v>86</v>
      </c>
      <c r="E5" s="181" t="s">
        <v>3</v>
      </c>
      <c r="F5" s="184" t="s">
        <v>85</v>
      </c>
      <c r="G5" s="187" t="s">
        <v>87</v>
      </c>
    </row>
    <row r="6" spans="1:7" ht="12.75">
      <c r="A6" s="193"/>
      <c r="B6" s="193"/>
      <c r="C6" s="185"/>
      <c r="D6" s="185"/>
      <c r="E6" s="182"/>
      <c r="F6" s="185"/>
      <c r="G6" s="188"/>
    </row>
    <row r="7" spans="1:7" ht="21" customHeight="1" thickBot="1">
      <c r="A7" s="194"/>
      <c r="B7" s="194"/>
      <c r="C7" s="186"/>
      <c r="D7" s="186"/>
      <c r="E7" s="183"/>
      <c r="F7" s="186"/>
      <c r="G7" s="189"/>
    </row>
    <row r="8" spans="1:7" ht="16.5" customHeight="1" thickBot="1">
      <c r="A8" s="65" t="s">
        <v>4</v>
      </c>
      <c r="B8" s="66" t="s">
        <v>5</v>
      </c>
      <c r="C8" s="67">
        <f>SUM(C9:C25)</f>
        <v>104331</v>
      </c>
      <c r="D8" s="68">
        <f>SUM(D9:D25)</f>
        <v>69553.99999999999</v>
      </c>
      <c r="E8" s="68">
        <f>SUM(E9:E25)</f>
        <v>74286</v>
      </c>
      <c r="F8" s="69">
        <f>E8/D8*100</f>
        <v>106.80334703971018</v>
      </c>
      <c r="G8" s="69">
        <f>E8/C8*100</f>
        <v>71.20223135980677</v>
      </c>
    </row>
    <row r="9" spans="1:7" ht="13.5" customHeight="1">
      <c r="A9" s="70" t="s">
        <v>6</v>
      </c>
      <c r="B9" s="71" t="s">
        <v>7</v>
      </c>
      <c r="C9" s="72">
        <v>78028</v>
      </c>
      <c r="D9" s="61">
        <f>C9/12*8</f>
        <v>52018.666666666664</v>
      </c>
      <c r="E9" s="73">
        <v>57999</v>
      </c>
      <c r="F9" s="74">
        <f>E9/D9*100</f>
        <v>111.49651407187164</v>
      </c>
      <c r="G9" s="74">
        <f>E9/C9*100</f>
        <v>74.33100938124775</v>
      </c>
    </row>
    <row r="10" spans="1:7" ht="27.75" customHeight="1">
      <c r="A10" s="75" t="s">
        <v>106</v>
      </c>
      <c r="B10" s="76" t="s">
        <v>108</v>
      </c>
      <c r="C10" s="77">
        <v>8433</v>
      </c>
      <c r="D10" s="5">
        <f>C10/12*8</f>
        <v>5622</v>
      </c>
      <c r="E10" s="5">
        <v>5038</v>
      </c>
      <c r="F10" s="2">
        <f>E10/D10*100</f>
        <v>89.6122376378513</v>
      </c>
      <c r="G10" s="2">
        <f>E10/C10*100</f>
        <v>59.741491758567534</v>
      </c>
    </row>
    <row r="11" spans="1:7" ht="27.75" customHeight="1">
      <c r="A11" s="75" t="s">
        <v>118</v>
      </c>
      <c r="B11" s="78" t="s">
        <v>119</v>
      </c>
      <c r="C11" s="77">
        <v>3005</v>
      </c>
      <c r="D11" s="5">
        <f>C11/12*8</f>
        <v>2003.3333333333333</v>
      </c>
      <c r="E11" s="5">
        <v>1967</v>
      </c>
      <c r="F11" s="2">
        <f>E11/D11*100</f>
        <v>98.18635607321133</v>
      </c>
      <c r="G11" s="2">
        <f>E11/C11*100</f>
        <v>65.4575707154742</v>
      </c>
    </row>
    <row r="12" spans="1:7" ht="24.75" customHeight="1">
      <c r="A12" s="79" t="s">
        <v>8</v>
      </c>
      <c r="B12" s="80" t="s">
        <v>9</v>
      </c>
      <c r="C12" s="77">
        <v>1705</v>
      </c>
      <c r="D12" s="5">
        <f>C12/12*8</f>
        <v>1136.6666666666667</v>
      </c>
      <c r="E12" s="5">
        <v>1266</v>
      </c>
      <c r="F12" s="2">
        <f>E12/D12*100</f>
        <v>111.3782991202346</v>
      </c>
      <c r="G12" s="2">
        <f>E12/C12*100</f>
        <v>74.25219941348973</v>
      </c>
    </row>
    <row r="13" spans="1:7" ht="12" customHeight="1">
      <c r="A13" s="81" t="s">
        <v>10</v>
      </c>
      <c r="B13" s="82" t="s">
        <v>11</v>
      </c>
      <c r="C13" s="77"/>
      <c r="D13" s="5"/>
      <c r="E13" s="83">
        <v>1</v>
      </c>
      <c r="F13" s="84"/>
      <c r="G13" s="84"/>
    </row>
    <row r="14" spans="1:7" ht="25.5" customHeight="1">
      <c r="A14" s="81" t="s">
        <v>107</v>
      </c>
      <c r="B14" s="82" t="s">
        <v>109</v>
      </c>
      <c r="C14" s="77">
        <v>115</v>
      </c>
      <c r="D14" s="5">
        <f>C14/12*8</f>
        <v>76.66666666666667</v>
      </c>
      <c r="E14" s="83">
        <v>40</v>
      </c>
      <c r="F14" s="2">
        <f>E14/D14*100</f>
        <v>52.17391304347826</v>
      </c>
      <c r="G14" s="2">
        <f>E14/C14*100</f>
        <v>34.78260869565217</v>
      </c>
    </row>
    <row r="15" spans="1:7" ht="12.75" customHeight="1">
      <c r="A15" s="81" t="s">
        <v>12</v>
      </c>
      <c r="B15" s="82" t="s">
        <v>13</v>
      </c>
      <c r="C15" s="77">
        <v>3578</v>
      </c>
      <c r="D15" s="5">
        <f>C15/12*8</f>
        <v>2385.3333333333335</v>
      </c>
      <c r="E15" s="83">
        <v>517</v>
      </c>
      <c r="F15" s="2">
        <f>E15/D15*100</f>
        <v>21.674119619899386</v>
      </c>
      <c r="G15" s="2">
        <f>E15/C15*100</f>
        <v>14.449413079932924</v>
      </c>
    </row>
    <row r="16" spans="1:7" ht="12.75">
      <c r="A16" s="85" t="s">
        <v>14</v>
      </c>
      <c r="B16" s="83" t="s">
        <v>15</v>
      </c>
      <c r="C16" s="77">
        <v>5224</v>
      </c>
      <c r="D16" s="5">
        <f>C16/12*8</f>
        <v>3482.6666666666665</v>
      </c>
      <c r="E16" s="83">
        <v>4033</v>
      </c>
      <c r="F16" s="2">
        <f>E16/D16*100</f>
        <v>115.802067381317</v>
      </c>
      <c r="G16" s="2">
        <f>E16/C16*100</f>
        <v>77.20137825421133</v>
      </c>
    </row>
    <row r="17" spans="1:7" ht="12.75">
      <c r="A17" s="85" t="s">
        <v>16</v>
      </c>
      <c r="B17" s="14" t="s">
        <v>17</v>
      </c>
      <c r="C17" s="77"/>
      <c r="D17" s="5"/>
      <c r="E17" s="83">
        <v>39</v>
      </c>
      <c r="F17" s="2"/>
      <c r="G17" s="2"/>
    </row>
    <row r="18" spans="1:7" ht="25.5">
      <c r="A18" s="85" t="s">
        <v>18</v>
      </c>
      <c r="B18" s="86" t="s">
        <v>88</v>
      </c>
      <c r="C18" s="77"/>
      <c r="D18" s="5"/>
      <c r="E18" s="83"/>
      <c r="F18" s="2"/>
      <c r="G18" s="2"/>
    </row>
    <row r="19" spans="1:7" ht="24" customHeight="1">
      <c r="A19" s="87" t="s">
        <v>19</v>
      </c>
      <c r="B19" s="80" t="s">
        <v>89</v>
      </c>
      <c r="C19" s="77">
        <v>3550</v>
      </c>
      <c r="D19" s="5">
        <f>C19/12*8</f>
        <v>2366.6666666666665</v>
      </c>
      <c r="E19" s="83">
        <v>2647</v>
      </c>
      <c r="F19" s="2">
        <f>E19/D19*100</f>
        <v>111.84507042253522</v>
      </c>
      <c r="G19" s="2">
        <f>E19/C19*100</f>
        <v>74.56338028169014</v>
      </c>
    </row>
    <row r="20" spans="1:7" ht="15" customHeight="1">
      <c r="A20" s="87" t="s">
        <v>20</v>
      </c>
      <c r="B20" s="88" t="s">
        <v>21</v>
      </c>
      <c r="C20" s="77">
        <v>20</v>
      </c>
      <c r="D20" s="5">
        <f>C20/12*8</f>
        <v>13.333333333333334</v>
      </c>
      <c r="E20" s="83">
        <v>11</v>
      </c>
      <c r="F20" s="2">
        <f>E20/D20*100</f>
        <v>82.5</v>
      </c>
      <c r="G20" s="2">
        <f>E20/C20*100</f>
        <v>55.00000000000001</v>
      </c>
    </row>
    <row r="21" spans="1:7" ht="25.5">
      <c r="A21" s="85" t="s">
        <v>22</v>
      </c>
      <c r="B21" s="89" t="s">
        <v>23</v>
      </c>
      <c r="C21" s="77">
        <v>89</v>
      </c>
      <c r="D21" s="5">
        <f>C21/12*8</f>
        <v>59.333333333333336</v>
      </c>
      <c r="E21" s="83">
        <v>87</v>
      </c>
      <c r="F21" s="2">
        <f>E21/D21*100</f>
        <v>146.62921348314606</v>
      </c>
      <c r="G21" s="2">
        <f>E21/C21*100</f>
        <v>97.75280898876404</v>
      </c>
    </row>
    <row r="22" spans="1:7" ht="25.5">
      <c r="A22" s="85" t="s">
        <v>24</v>
      </c>
      <c r="B22" s="89" t="s">
        <v>25</v>
      </c>
      <c r="C22" s="77">
        <v>584</v>
      </c>
      <c r="D22" s="5">
        <f>C22/12*8</f>
        <v>389.3333333333333</v>
      </c>
      <c r="E22" s="83">
        <v>398</v>
      </c>
      <c r="F22" s="2">
        <f>E22/D22*100</f>
        <v>102.22602739726028</v>
      </c>
      <c r="G22" s="2">
        <f>E22/C22*100</f>
        <v>68.15068493150685</v>
      </c>
    </row>
    <row r="23" spans="1:7" ht="12.75">
      <c r="A23" s="90" t="s">
        <v>26</v>
      </c>
      <c r="B23" s="89" t="s">
        <v>27</v>
      </c>
      <c r="C23" s="77"/>
      <c r="D23" s="5"/>
      <c r="E23" s="83"/>
      <c r="F23" s="2"/>
      <c r="G23" s="2"/>
    </row>
    <row r="24" spans="1:7" ht="15.75" customHeight="1">
      <c r="A24" s="85" t="s">
        <v>28</v>
      </c>
      <c r="B24" s="89" t="s">
        <v>29</v>
      </c>
      <c r="C24" s="77"/>
      <c r="D24" s="5"/>
      <c r="E24" s="83">
        <v>234</v>
      </c>
      <c r="F24" s="2"/>
      <c r="G24" s="2"/>
    </row>
    <row r="25" spans="1:7" ht="13.5" thickBot="1">
      <c r="A25" s="91" t="s">
        <v>30</v>
      </c>
      <c r="B25" s="92" t="s">
        <v>31</v>
      </c>
      <c r="C25" s="93"/>
      <c r="D25" s="94"/>
      <c r="E25" s="92">
        <v>9</v>
      </c>
      <c r="F25" s="95"/>
      <c r="G25" s="95"/>
    </row>
    <row r="26" spans="1:7" ht="15" customHeight="1" thickBot="1">
      <c r="A26" s="96" t="s">
        <v>32</v>
      </c>
      <c r="B26" s="97" t="s">
        <v>33</v>
      </c>
      <c r="C26" s="98">
        <f>C27+C36++C37+C38</f>
        <v>776280</v>
      </c>
      <c r="D26" s="98">
        <f>D27+D36+D37+D38</f>
        <v>554865</v>
      </c>
      <c r="E26" s="98">
        <f>E27+E36+E37+E38</f>
        <v>553643</v>
      </c>
      <c r="F26" s="99">
        <f>E26/D26*100</f>
        <v>99.77976624944806</v>
      </c>
      <c r="G26" s="99">
        <f aca="true" t="shared" si="0" ref="G26:G31">E26/C26*100</f>
        <v>71.3200133972278</v>
      </c>
    </row>
    <row r="27" spans="1:7" ht="28.5" customHeight="1" thickBot="1">
      <c r="A27" s="100" t="s">
        <v>34</v>
      </c>
      <c r="B27" s="101" t="s">
        <v>35</v>
      </c>
      <c r="C27" s="98">
        <f>SUM(C28,C31,C34,C35)</f>
        <v>776060</v>
      </c>
      <c r="D27" s="98">
        <f>SUM(D28,D31,D34,D35)</f>
        <v>554636</v>
      </c>
      <c r="E27" s="98">
        <f>SUM(E28,E31,E34,E35)</f>
        <v>554637</v>
      </c>
      <c r="F27" s="99">
        <f>E27/D27*100</f>
        <v>100.00018029842997</v>
      </c>
      <c r="G27" s="99">
        <f t="shared" si="0"/>
        <v>71.46831430559493</v>
      </c>
    </row>
    <row r="28" spans="1:7" ht="25.5">
      <c r="A28" s="102" t="s">
        <v>126</v>
      </c>
      <c r="B28" s="103" t="s">
        <v>125</v>
      </c>
      <c r="C28" s="104">
        <f>C29+C30</f>
        <v>260011</v>
      </c>
      <c r="D28" s="104">
        <f>D29+D30</f>
        <v>130008</v>
      </c>
      <c r="E28" s="104">
        <f>E29+E30</f>
        <v>130008</v>
      </c>
      <c r="F28" s="2">
        <f aca="true" t="shared" si="1" ref="F28:F35">E28/D28*100</f>
        <v>100</v>
      </c>
      <c r="G28" s="2">
        <f t="shared" si="0"/>
        <v>50.00096149778278</v>
      </c>
    </row>
    <row r="29" spans="1:7" ht="12.75">
      <c r="A29" s="105">
        <v>20215001</v>
      </c>
      <c r="B29" s="106" t="s">
        <v>90</v>
      </c>
      <c r="C29" s="104">
        <v>132132</v>
      </c>
      <c r="D29" s="104">
        <v>66066</v>
      </c>
      <c r="E29" s="107">
        <v>66066</v>
      </c>
      <c r="F29" s="2">
        <f t="shared" si="1"/>
        <v>100</v>
      </c>
      <c r="G29" s="2">
        <f t="shared" si="0"/>
        <v>50</v>
      </c>
    </row>
    <row r="30" spans="1:7" ht="32.25" customHeight="1">
      <c r="A30" s="105">
        <v>20215002</v>
      </c>
      <c r="B30" s="108" t="s">
        <v>133</v>
      </c>
      <c r="C30" s="104">
        <v>127879</v>
      </c>
      <c r="D30" s="104">
        <v>63942</v>
      </c>
      <c r="E30" s="107">
        <v>63942</v>
      </c>
      <c r="F30" s="2">
        <f t="shared" si="1"/>
        <v>100</v>
      </c>
      <c r="G30" s="2">
        <f t="shared" si="0"/>
        <v>50.00195497306047</v>
      </c>
    </row>
    <row r="31" spans="1:7" ht="29.25" customHeight="1">
      <c r="A31" s="87" t="s">
        <v>121</v>
      </c>
      <c r="B31" s="89" t="s">
        <v>122</v>
      </c>
      <c r="C31" s="84">
        <v>336352</v>
      </c>
      <c r="D31" s="84">
        <v>309208</v>
      </c>
      <c r="E31" s="83">
        <v>309208</v>
      </c>
      <c r="F31" s="2">
        <f t="shared" si="1"/>
        <v>100</v>
      </c>
      <c r="G31" s="2">
        <f t="shared" si="0"/>
        <v>91.92988297973551</v>
      </c>
    </row>
    <row r="32" spans="1:7" ht="51" hidden="1">
      <c r="A32" s="87" t="s">
        <v>91</v>
      </c>
      <c r="B32" s="109" t="s">
        <v>92</v>
      </c>
      <c r="C32" s="84"/>
      <c r="D32" s="84"/>
      <c r="E32" s="83"/>
      <c r="F32" s="2"/>
      <c r="G32" s="2"/>
    </row>
    <row r="33" spans="1:7" ht="12.75" customHeight="1" hidden="1">
      <c r="A33" s="79"/>
      <c r="B33" s="110"/>
      <c r="C33" s="84"/>
      <c r="D33" s="84"/>
      <c r="E33" s="83"/>
      <c r="F33" s="2" t="e">
        <f t="shared" si="1"/>
        <v>#DIV/0!</v>
      </c>
      <c r="G33" s="2" t="e">
        <f>E33/C33*100</f>
        <v>#DIV/0!</v>
      </c>
    </row>
    <row r="34" spans="1:7" ht="31.5" customHeight="1">
      <c r="A34" s="111" t="s">
        <v>124</v>
      </c>
      <c r="B34" s="89" t="s">
        <v>123</v>
      </c>
      <c r="C34" s="84">
        <v>172167</v>
      </c>
      <c r="D34" s="84">
        <v>112898</v>
      </c>
      <c r="E34" s="83">
        <v>112899</v>
      </c>
      <c r="F34" s="2">
        <f>E34/D34*100</f>
        <v>100.00088575528352</v>
      </c>
      <c r="G34" s="2">
        <f>E34/C34*100</f>
        <v>65.57528446217916</v>
      </c>
    </row>
    <row r="35" spans="1:7" ht="15" customHeight="1">
      <c r="A35" s="112" t="s">
        <v>127</v>
      </c>
      <c r="B35" s="113" t="s">
        <v>36</v>
      </c>
      <c r="C35" s="84">
        <v>7530</v>
      </c>
      <c r="D35" s="84">
        <v>2522</v>
      </c>
      <c r="E35" s="83">
        <v>2522</v>
      </c>
      <c r="F35" s="2">
        <f t="shared" si="1"/>
        <v>100</v>
      </c>
      <c r="G35" s="2">
        <f>E35/C35*100</f>
        <v>33.49269588313413</v>
      </c>
    </row>
    <row r="36" spans="1:7" ht="24.75" customHeight="1">
      <c r="A36" s="87" t="s">
        <v>37</v>
      </c>
      <c r="B36" s="89" t="s">
        <v>93</v>
      </c>
      <c r="C36" s="84"/>
      <c r="D36" s="95"/>
      <c r="E36" s="92"/>
      <c r="F36" s="84"/>
      <c r="G36" s="84"/>
    </row>
    <row r="37" spans="1:7" ht="51">
      <c r="A37" s="114" t="s">
        <v>130</v>
      </c>
      <c r="B37" s="6" t="s">
        <v>131</v>
      </c>
      <c r="C37" s="95">
        <v>220</v>
      </c>
      <c r="D37" s="84">
        <v>229</v>
      </c>
      <c r="E37" s="84">
        <v>229</v>
      </c>
      <c r="F37" s="92"/>
      <c r="G37" s="95"/>
    </row>
    <row r="38" spans="1:7" ht="54" customHeight="1" thickBot="1">
      <c r="A38" s="114" t="s">
        <v>128</v>
      </c>
      <c r="B38" s="6" t="s">
        <v>94</v>
      </c>
      <c r="C38" s="95"/>
      <c r="D38" s="71"/>
      <c r="E38" s="115">
        <v>-1223</v>
      </c>
      <c r="F38" s="92"/>
      <c r="G38" s="95"/>
    </row>
    <row r="39" spans="1:7" ht="27" customHeight="1" thickBot="1">
      <c r="A39" s="116" t="s">
        <v>38</v>
      </c>
      <c r="B39" s="117" t="s">
        <v>39</v>
      </c>
      <c r="C39" s="98"/>
      <c r="D39" s="98"/>
      <c r="E39" s="118"/>
      <c r="F39" s="98"/>
      <c r="G39" s="98"/>
    </row>
    <row r="40" spans="1:7" ht="18" customHeight="1" thickBot="1">
      <c r="A40" s="190" t="s">
        <v>40</v>
      </c>
      <c r="B40" s="191"/>
      <c r="C40" s="98">
        <f>C8+C26</f>
        <v>880611</v>
      </c>
      <c r="D40" s="98">
        <f>D8+D26</f>
        <v>624419</v>
      </c>
      <c r="E40" s="119">
        <f>E8+E26</f>
        <v>627929</v>
      </c>
      <c r="F40" s="120">
        <f>E40/D40*100</f>
        <v>100.56212254912167</v>
      </c>
      <c r="G40" s="120">
        <f>E40/C40*100</f>
        <v>71.30605908851922</v>
      </c>
    </row>
    <row r="41" ht="10.5" customHeight="1">
      <c r="A41" s="121"/>
    </row>
    <row r="42" ht="12.75" hidden="1"/>
    <row r="43" spans="1:2" ht="14.25">
      <c r="A43" s="178" t="s">
        <v>115</v>
      </c>
      <c r="B43" s="178"/>
    </row>
    <row r="44" spans="1:2" ht="14.25">
      <c r="A44" s="122" t="s">
        <v>114</v>
      </c>
      <c r="B44" s="122"/>
    </row>
    <row r="46" ht="12.75">
      <c r="A46" s="62" t="s">
        <v>116</v>
      </c>
    </row>
    <row r="47" ht="12.75">
      <c r="A47" s="62" t="s">
        <v>132</v>
      </c>
    </row>
  </sheetData>
  <sheetProtection/>
  <mergeCells count="12">
    <mergeCell ref="C5:C7"/>
    <mergeCell ref="D5:D7"/>
    <mergeCell ref="A43:B43"/>
    <mergeCell ref="A2:G2"/>
    <mergeCell ref="A3:G3"/>
    <mergeCell ref="E4:G4"/>
    <mergeCell ref="E5:E7"/>
    <mergeCell ref="F5:F7"/>
    <mergeCell ref="G5:G7"/>
    <mergeCell ref="A40:B40"/>
    <mergeCell ref="A5:A7"/>
    <mergeCell ref="B5:B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8">
      <selection activeCell="E45" sqref="E45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79" t="s">
        <v>105</v>
      </c>
      <c r="B1" s="179"/>
      <c r="C1" s="179"/>
      <c r="D1" s="179"/>
      <c r="E1" s="179"/>
      <c r="F1" s="179"/>
      <c r="G1" s="179"/>
    </row>
    <row r="2" spans="1:7" ht="12.75">
      <c r="A2" s="179" t="s">
        <v>134</v>
      </c>
      <c r="B2" s="179"/>
      <c r="C2" s="179"/>
      <c r="D2" s="179"/>
      <c r="E2" s="179"/>
      <c r="F2" s="179"/>
      <c r="G2" s="179"/>
    </row>
    <row r="3" spans="5:7" ht="12.75" customHeight="1" thickBot="1">
      <c r="E3" s="195" t="s">
        <v>41</v>
      </c>
      <c r="F3" s="195"/>
      <c r="G3" s="195"/>
    </row>
    <row r="4" spans="1:7" s="128" customFormat="1" ht="38.25" customHeight="1" thickBot="1">
      <c r="A4" s="123" t="s">
        <v>42</v>
      </c>
      <c r="B4" s="124" t="s">
        <v>43</v>
      </c>
      <c r="C4" s="125" t="s">
        <v>83</v>
      </c>
      <c r="D4" s="126" t="s">
        <v>44</v>
      </c>
      <c r="E4" s="125" t="s">
        <v>45</v>
      </c>
      <c r="F4" s="125" t="s">
        <v>46</v>
      </c>
      <c r="G4" s="127" t="s">
        <v>117</v>
      </c>
    </row>
    <row r="5" spans="1:7" ht="12" customHeight="1" thickBot="1">
      <c r="A5" s="129">
        <v>100</v>
      </c>
      <c r="B5" s="130" t="s">
        <v>47</v>
      </c>
      <c r="C5" s="7">
        <f>SUM(C6:C13)</f>
        <v>54437</v>
      </c>
      <c r="D5" s="7">
        <f>SUM(D6:D13)</f>
        <v>0</v>
      </c>
      <c r="E5" s="7">
        <f>SUM(E6:E13)</f>
        <v>34533</v>
      </c>
      <c r="F5" s="8"/>
      <c r="G5" s="9">
        <f>E5/C5*100</f>
        <v>63.436633172290904</v>
      </c>
    </row>
    <row r="6" spans="1:7" s="133" customFormat="1" ht="12.75" customHeight="1">
      <c r="A6" s="131">
        <v>102</v>
      </c>
      <c r="B6" s="132" t="s">
        <v>81</v>
      </c>
      <c r="C6" s="10">
        <v>1625</v>
      </c>
      <c r="D6" s="11"/>
      <c r="E6" s="10">
        <v>1070</v>
      </c>
      <c r="F6" s="11"/>
      <c r="G6" s="12">
        <f>E6/C6*100</f>
        <v>65.84615384615384</v>
      </c>
    </row>
    <row r="7" spans="1:7" ht="23.25" customHeight="1">
      <c r="A7" s="134">
        <v>103</v>
      </c>
      <c r="B7" s="135" t="s">
        <v>48</v>
      </c>
      <c r="C7" s="13">
        <v>659</v>
      </c>
      <c r="D7" s="14"/>
      <c r="E7" s="13">
        <v>397</v>
      </c>
      <c r="F7" s="14"/>
      <c r="G7" s="15">
        <f>E7/C7*100</f>
        <v>60.24279210925645</v>
      </c>
    </row>
    <row r="8" spans="1:7" ht="24" customHeight="1">
      <c r="A8" s="134">
        <v>104</v>
      </c>
      <c r="B8" s="135" t="s">
        <v>82</v>
      </c>
      <c r="C8" s="13">
        <v>16933</v>
      </c>
      <c r="D8" s="14"/>
      <c r="E8" s="13">
        <v>10632</v>
      </c>
      <c r="F8" s="14"/>
      <c r="G8" s="15">
        <f aca="true" t="shared" si="0" ref="G8:G14">E8/C8*100</f>
        <v>62.78863757160574</v>
      </c>
    </row>
    <row r="9" spans="1:7" ht="12.75">
      <c r="A9" s="3">
        <v>105</v>
      </c>
      <c r="B9" s="4" t="s">
        <v>120</v>
      </c>
      <c r="C9" s="16"/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6330</v>
      </c>
      <c r="D10" s="17"/>
      <c r="E10" s="16">
        <v>4058</v>
      </c>
      <c r="F10" s="17"/>
      <c r="G10" s="15">
        <f t="shared" si="0"/>
        <v>64.10742496050553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250</v>
      </c>
      <c r="D12" s="17"/>
      <c r="E12" s="16">
        <v>0</v>
      </c>
      <c r="F12" s="17"/>
      <c r="G12" s="15"/>
    </row>
    <row r="13" spans="1:7" ht="12.75" customHeight="1" thickBot="1">
      <c r="A13" s="136">
        <v>113</v>
      </c>
      <c r="B13" s="137" t="s">
        <v>50</v>
      </c>
      <c r="C13" s="18">
        <v>28640</v>
      </c>
      <c r="D13" s="19"/>
      <c r="E13" s="18">
        <v>18376</v>
      </c>
      <c r="F13" s="19"/>
      <c r="G13" s="20">
        <f t="shared" si="0"/>
        <v>64.16201117318435</v>
      </c>
    </row>
    <row r="14" spans="1:7" ht="12.75" customHeight="1" thickBot="1">
      <c r="A14" s="138">
        <v>200</v>
      </c>
      <c r="B14" s="139" t="s">
        <v>113</v>
      </c>
      <c r="C14" s="7">
        <v>475</v>
      </c>
      <c r="D14" s="8"/>
      <c r="E14" s="7">
        <v>350</v>
      </c>
      <c r="F14" s="8"/>
      <c r="G14" s="9">
        <f t="shared" si="0"/>
        <v>73.68421052631578</v>
      </c>
    </row>
    <row r="15" spans="1:7" ht="14.25" customHeight="1" thickBot="1">
      <c r="A15" s="140">
        <v>300</v>
      </c>
      <c r="B15" s="141" t="s">
        <v>51</v>
      </c>
      <c r="C15" s="1">
        <f>SUM(C16:C18)</f>
        <v>7133</v>
      </c>
      <c r="D15" s="1">
        <f>SUM(D16:D18)</f>
        <v>0</v>
      </c>
      <c r="E15" s="1">
        <f>SUM(E16:E18)</f>
        <v>4647</v>
      </c>
      <c r="F15" s="21"/>
      <c r="G15" s="9">
        <f>E15/C15*100</f>
        <v>65.14790410766858</v>
      </c>
    </row>
    <row r="16" spans="1:7" ht="26.25" customHeight="1">
      <c r="A16" s="142">
        <v>309</v>
      </c>
      <c r="B16" s="135" t="s">
        <v>95</v>
      </c>
      <c r="C16" s="22">
        <v>5590</v>
      </c>
      <c r="D16" s="23"/>
      <c r="E16" s="22">
        <v>3438</v>
      </c>
      <c r="F16" s="23"/>
      <c r="G16" s="15">
        <f>E16/C16*100</f>
        <v>61.50268336314848</v>
      </c>
    </row>
    <row r="17" spans="1:7" ht="13.5" customHeight="1">
      <c r="A17" s="143">
        <v>310</v>
      </c>
      <c r="B17" s="135" t="s">
        <v>52</v>
      </c>
      <c r="C17" s="13">
        <v>1076</v>
      </c>
      <c r="D17" s="14"/>
      <c r="E17" s="13">
        <v>754</v>
      </c>
      <c r="F17" s="14"/>
      <c r="G17" s="15">
        <f aca="true" t="shared" si="1" ref="G17:G31">E17/C17*100</f>
        <v>70.07434944237917</v>
      </c>
    </row>
    <row r="18" spans="1:7" ht="24" customHeight="1" thickBot="1">
      <c r="A18" s="144">
        <v>314</v>
      </c>
      <c r="B18" s="145" t="s">
        <v>96</v>
      </c>
      <c r="C18" s="24">
        <v>467</v>
      </c>
      <c r="D18" s="25"/>
      <c r="E18" s="24">
        <v>455</v>
      </c>
      <c r="F18" s="25"/>
      <c r="G18" s="15">
        <f t="shared" si="1"/>
        <v>97.4304068522484</v>
      </c>
    </row>
    <row r="19" spans="1:7" ht="12.75" customHeight="1" thickBot="1">
      <c r="A19" s="140">
        <v>400</v>
      </c>
      <c r="B19" s="146" t="s">
        <v>53</v>
      </c>
      <c r="C19" s="1">
        <f>SUM(C20:C26)</f>
        <v>107005</v>
      </c>
      <c r="D19" s="1">
        <f>SUM(D20:D26)</f>
        <v>0</v>
      </c>
      <c r="E19" s="1">
        <f>SUM(E20:E26)</f>
        <v>41039</v>
      </c>
      <c r="F19" s="21"/>
      <c r="G19" s="9">
        <f>E19/C19*100</f>
        <v>38.35241343862436</v>
      </c>
    </row>
    <row r="20" spans="1:7" ht="12" customHeight="1">
      <c r="A20" s="147">
        <v>405</v>
      </c>
      <c r="B20" s="148" t="s">
        <v>54</v>
      </c>
      <c r="C20" s="26">
        <v>208</v>
      </c>
      <c r="D20" s="27"/>
      <c r="E20" s="26">
        <v>196</v>
      </c>
      <c r="F20" s="27"/>
      <c r="G20" s="15">
        <f t="shared" si="1"/>
        <v>94.23076923076923</v>
      </c>
    </row>
    <row r="21" spans="1:7" ht="12" customHeight="1">
      <c r="A21" s="149">
        <v>406</v>
      </c>
      <c r="B21" s="150" t="s">
        <v>55</v>
      </c>
      <c r="C21" s="22">
        <v>12161</v>
      </c>
      <c r="D21" s="23"/>
      <c r="E21" s="22">
        <v>2512</v>
      </c>
      <c r="F21" s="23"/>
      <c r="G21" s="15">
        <f t="shared" si="1"/>
        <v>20.656196036510156</v>
      </c>
    </row>
    <row r="22" spans="1:7" ht="12" customHeight="1">
      <c r="A22" s="149">
        <v>407</v>
      </c>
      <c r="B22" s="151" t="s">
        <v>56</v>
      </c>
      <c r="C22" s="22"/>
      <c r="D22" s="23"/>
      <c r="E22" s="22"/>
      <c r="F22" s="23"/>
      <c r="G22" s="15"/>
    </row>
    <row r="23" spans="1:7" ht="12" customHeight="1">
      <c r="A23" s="152">
        <v>408</v>
      </c>
      <c r="B23" s="153" t="s">
        <v>57</v>
      </c>
      <c r="C23" s="24">
        <v>102</v>
      </c>
      <c r="D23" s="25"/>
      <c r="E23" s="24">
        <v>24</v>
      </c>
      <c r="F23" s="25"/>
      <c r="G23" s="15">
        <f t="shared" si="1"/>
        <v>23.52941176470588</v>
      </c>
    </row>
    <row r="24" spans="1:7" ht="12" customHeight="1">
      <c r="A24" s="154">
        <v>409</v>
      </c>
      <c r="B24" s="155" t="s">
        <v>97</v>
      </c>
      <c r="C24" s="13">
        <v>90705</v>
      </c>
      <c r="D24" s="28"/>
      <c r="E24" s="29">
        <v>37874</v>
      </c>
      <c r="F24" s="30"/>
      <c r="G24" s="15">
        <f t="shared" si="1"/>
        <v>41.75514028995094</v>
      </c>
    </row>
    <row r="25" spans="1:7" ht="12" customHeight="1">
      <c r="A25" s="154">
        <v>410</v>
      </c>
      <c r="B25" s="155" t="s">
        <v>98</v>
      </c>
      <c r="C25" s="13">
        <v>50</v>
      </c>
      <c r="D25" s="28"/>
      <c r="E25" s="29"/>
      <c r="F25" s="30"/>
      <c r="G25" s="15">
        <f t="shared" si="1"/>
        <v>0</v>
      </c>
    </row>
    <row r="26" spans="1:7" ht="12" customHeight="1" thickBot="1">
      <c r="A26" s="152">
        <v>412</v>
      </c>
      <c r="B26" s="156" t="s">
        <v>58</v>
      </c>
      <c r="C26" s="24">
        <v>3779</v>
      </c>
      <c r="D26" s="25"/>
      <c r="E26" s="24">
        <v>433</v>
      </c>
      <c r="F26" s="25"/>
      <c r="G26" s="15">
        <f t="shared" si="1"/>
        <v>11.45805768721884</v>
      </c>
    </row>
    <row r="27" spans="1:7" s="63" customFormat="1" ht="15.75" customHeight="1" thickBot="1">
      <c r="A27" s="157">
        <v>500</v>
      </c>
      <c r="B27" s="158" t="s">
        <v>59</v>
      </c>
      <c r="C27" s="31">
        <f>SUM(C28:C31)</f>
        <v>429626</v>
      </c>
      <c r="D27" s="31">
        <f>SUM(D28:D31)</f>
        <v>0</v>
      </c>
      <c r="E27" s="31">
        <f>SUM(E28:E31)</f>
        <v>223693</v>
      </c>
      <c r="F27" s="32"/>
      <c r="G27" s="9">
        <f>E27/C27*100</f>
        <v>52.06691401358391</v>
      </c>
    </row>
    <row r="28" spans="1:7" ht="12" customHeight="1">
      <c r="A28" s="159">
        <v>501</v>
      </c>
      <c r="B28" s="38" t="s">
        <v>60</v>
      </c>
      <c r="C28" s="13">
        <v>1602</v>
      </c>
      <c r="D28" s="14"/>
      <c r="E28" s="13">
        <v>1322</v>
      </c>
      <c r="F28" s="14"/>
      <c r="G28" s="15">
        <f t="shared" si="1"/>
        <v>82.52184769038702</v>
      </c>
    </row>
    <row r="29" spans="1:7" ht="12" customHeight="1">
      <c r="A29" s="159">
        <v>502</v>
      </c>
      <c r="B29" s="38" t="s">
        <v>61</v>
      </c>
      <c r="C29" s="13">
        <v>340006</v>
      </c>
      <c r="D29" s="14"/>
      <c r="E29" s="13">
        <v>143364</v>
      </c>
      <c r="F29" s="14"/>
      <c r="G29" s="15">
        <f t="shared" si="1"/>
        <v>42.16513826226596</v>
      </c>
    </row>
    <row r="30" spans="1:7" ht="12" customHeight="1">
      <c r="A30" s="160">
        <v>503</v>
      </c>
      <c r="B30" s="40" t="s">
        <v>62</v>
      </c>
      <c r="C30" s="16">
        <v>77854</v>
      </c>
      <c r="D30" s="17"/>
      <c r="E30" s="16">
        <v>74453</v>
      </c>
      <c r="F30" s="17"/>
      <c r="G30" s="15">
        <f t="shared" si="1"/>
        <v>95.63156677884244</v>
      </c>
    </row>
    <row r="31" spans="1:7" ht="12" customHeight="1" thickBot="1">
      <c r="A31" s="160">
        <v>505</v>
      </c>
      <c r="B31" s="40" t="s">
        <v>63</v>
      </c>
      <c r="C31" s="16">
        <v>10164</v>
      </c>
      <c r="D31" s="17"/>
      <c r="E31" s="16">
        <v>4554</v>
      </c>
      <c r="F31" s="17"/>
      <c r="G31" s="15">
        <f t="shared" si="1"/>
        <v>44.8051948051948</v>
      </c>
    </row>
    <row r="32" spans="1:7" s="63" customFormat="1" ht="12" customHeight="1" thickBot="1">
      <c r="A32" s="157">
        <v>600</v>
      </c>
      <c r="B32" s="158" t="s">
        <v>64</v>
      </c>
      <c r="C32" s="31">
        <v>320</v>
      </c>
      <c r="D32" s="32"/>
      <c r="E32" s="31">
        <v>68</v>
      </c>
      <c r="F32" s="32"/>
      <c r="G32" s="9">
        <f>E32/C32*100</f>
        <v>21.25</v>
      </c>
    </row>
    <row r="33" spans="1:7" s="63" customFormat="1" ht="12" customHeight="1" thickBot="1">
      <c r="A33" s="129">
        <v>700</v>
      </c>
      <c r="B33" s="130" t="s">
        <v>65</v>
      </c>
      <c r="C33" s="33">
        <f>SUM(C34:C38)</f>
        <v>252897</v>
      </c>
      <c r="D33" s="33">
        <f>SUM(D34:D38)</f>
        <v>0</v>
      </c>
      <c r="E33" s="33">
        <f>SUM(E34:E38)</f>
        <v>169956</v>
      </c>
      <c r="F33" s="34"/>
      <c r="G33" s="9">
        <f>E33/C33*100</f>
        <v>67.20364417134248</v>
      </c>
    </row>
    <row r="34" spans="1:7" s="63" customFormat="1" ht="12" customHeight="1">
      <c r="A34" s="161">
        <v>701</v>
      </c>
      <c r="B34" s="36" t="s">
        <v>66</v>
      </c>
      <c r="C34" s="35">
        <v>98992</v>
      </c>
      <c r="D34" s="36"/>
      <c r="E34" s="35">
        <v>67835</v>
      </c>
      <c r="F34" s="36"/>
      <c r="G34" s="15">
        <f aca="true" t="shared" si="2" ref="G34:G45">E34/C34*100</f>
        <v>68.52573945369322</v>
      </c>
    </row>
    <row r="35" spans="1:7" s="63" customFormat="1" ht="12" customHeight="1">
      <c r="A35" s="159">
        <v>702</v>
      </c>
      <c r="B35" s="38" t="s">
        <v>67</v>
      </c>
      <c r="C35" s="37">
        <v>97368</v>
      </c>
      <c r="D35" s="38"/>
      <c r="E35" s="37">
        <v>66973</v>
      </c>
      <c r="F35" s="38"/>
      <c r="G35" s="15">
        <f t="shared" si="2"/>
        <v>68.78337852271792</v>
      </c>
    </row>
    <row r="36" spans="1:7" s="63" customFormat="1" ht="12" customHeight="1">
      <c r="A36" s="159">
        <v>703</v>
      </c>
      <c r="B36" s="38" t="s">
        <v>129</v>
      </c>
      <c r="C36" s="37">
        <v>37759</v>
      </c>
      <c r="D36" s="38"/>
      <c r="E36" s="37">
        <v>26460</v>
      </c>
      <c r="F36" s="38"/>
      <c r="G36" s="15">
        <f t="shared" si="2"/>
        <v>70.0760083688657</v>
      </c>
    </row>
    <row r="37" spans="1:7" s="63" customFormat="1" ht="12" customHeight="1">
      <c r="A37" s="159">
        <v>707</v>
      </c>
      <c r="B37" s="42" t="s">
        <v>68</v>
      </c>
      <c r="C37" s="37">
        <v>12541</v>
      </c>
      <c r="D37" s="38"/>
      <c r="E37" s="37">
        <v>4706</v>
      </c>
      <c r="F37" s="38"/>
      <c r="G37" s="15">
        <f t="shared" si="2"/>
        <v>37.5249182680807</v>
      </c>
    </row>
    <row r="38" spans="1:7" s="63" customFormat="1" ht="12" customHeight="1" thickBot="1">
      <c r="A38" s="160">
        <v>709</v>
      </c>
      <c r="B38" s="162" t="s">
        <v>69</v>
      </c>
      <c r="C38" s="39">
        <v>6237</v>
      </c>
      <c r="D38" s="40"/>
      <c r="E38" s="39">
        <v>3982</v>
      </c>
      <c r="F38" s="40"/>
      <c r="G38" s="15">
        <f t="shared" si="2"/>
        <v>63.844797178130506</v>
      </c>
    </row>
    <row r="39" spans="1:7" s="63" customFormat="1" ht="12" customHeight="1" thickBot="1">
      <c r="A39" s="140">
        <v>800</v>
      </c>
      <c r="B39" s="146" t="s">
        <v>70</v>
      </c>
      <c r="C39" s="31">
        <f>SUM(C40:C41)</f>
        <v>26852</v>
      </c>
      <c r="D39" s="31">
        <f>SUM(D40:D41)</f>
        <v>0</v>
      </c>
      <c r="E39" s="31">
        <f>SUM(E40:E41)</f>
        <v>17136</v>
      </c>
      <c r="F39" s="32"/>
      <c r="G39" s="9">
        <f>E39/C39*100</f>
        <v>63.816475495307614</v>
      </c>
    </row>
    <row r="40" spans="1:7" s="63" customFormat="1" ht="12" customHeight="1">
      <c r="A40" s="161">
        <v>801</v>
      </c>
      <c r="B40" s="36" t="s">
        <v>71</v>
      </c>
      <c r="C40" s="35">
        <v>26852</v>
      </c>
      <c r="D40" s="36"/>
      <c r="E40" s="35">
        <v>17136</v>
      </c>
      <c r="F40" s="36"/>
      <c r="G40" s="15">
        <f t="shared" si="2"/>
        <v>63.816475495307614</v>
      </c>
    </row>
    <row r="41" spans="1:7" s="63" customFormat="1" ht="12" customHeight="1" thickBot="1">
      <c r="A41" s="160">
        <v>804</v>
      </c>
      <c r="B41" s="40" t="s">
        <v>72</v>
      </c>
      <c r="C41" s="39"/>
      <c r="D41" s="40"/>
      <c r="E41" s="39"/>
      <c r="F41" s="40"/>
      <c r="G41" s="15"/>
    </row>
    <row r="42" spans="1:7" s="63" customFormat="1" ht="12" customHeight="1" thickBot="1">
      <c r="A42" s="163">
        <v>1000</v>
      </c>
      <c r="B42" s="146" t="s">
        <v>74</v>
      </c>
      <c r="C42" s="31">
        <f>SUM(C43:C45)</f>
        <v>47277</v>
      </c>
      <c r="D42" s="31">
        <f>SUM(D43:D45)</f>
        <v>0</v>
      </c>
      <c r="E42" s="31">
        <f>SUM(E43:E45)</f>
        <v>24808</v>
      </c>
      <c r="F42" s="32"/>
      <c r="G42" s="9">
        <f>E42/C42*100</f>
        <v>52.473718721577086</v>
      </c>
    </row>
    <row r="43" spans="1:7" s="63" customFormat="1" ht="12" customHeight="1">
      <c r="A43" s="164">
        <v>1002</v>
      </c>
      <c r="B43" s="41" t="s">
        <v>99</v>
      </c>
      <c r="C43" s="37"/>
      <c r="D43" s="36"/>
      <c r="E43" s="37"/>
      <c r="F43" s="36"/>
      <c r="G43" s="15"/>
    </row>
    <row r="44" spans="1:7" s="166" customFormat="1" ht="12" customHeight="1">
      <c r="A44" s="165">
        <v>1003</v>
      </c>
      <c r="B44" s="42" t="s">
        <v>75</v>
      </c>
      <c r="C44" s="41">
        <v>45372</v>
      </c>
      <c r="D44" s="42"/>
      <c r="E44" s="41">
        <v>23608</v>
      </c>
      <c r="F44" s="42"/>
      <c r="G44" s="15">
        <f t="shared" si="2"/>
        <v>52.032090275941115</v>
      </c>
    </row>
    <row r="45" spans="1:7" s="63" customFormat="1" ht="12" customHeight="1" thickBot="1">
      <c r="A45" s="167">
        <v>1006</v>
      </c>
      <c r="B45" s="168" t="s">
        <v>76</v>
      </c>
      <c r="C45" s="43">
        <v>1905</v>
      </c>
      <c r="D45" s="44"/>
      <c r="E45" s="43">
        <v>1200</v>
      </c>
      <c r="F45" s="44"/>
      <c r="G45" s="15">
        <f t="shared" si="2"/>
        <v>62.99212598425197</v>
      </c>
    </row>
    <row r="46" spans="1:7" ht="13.5" customHeight="1" hidden="1">
      <c r="A46" s="169">
        <v>1101</v>
      </c>
      <c r="B46" s="170" t="s">
        <v>77</v>
      </c>
      <c r="C46" s="26"/>
      <c r="D46" s="27"/>
      <c r="E46" s="26"/>
      <c r="F46" s="27"/>
      <c r="G46" s="45"/>
    </row>
    <row r="47" spans="1:7" ht="13.5" customHeight="1" hidden="1">
      <c r="A47" s="164">
        <v>1102</v>
      </c>
      <c r="B47" s="42" t="s">
        <v>78</v>
      </c>
      <c r="C47" s="13"/>
      <c r="D47" s="14"/>
      <c r="E47" s="13"/>
      <c r="F47" s="14"/>
      <c r="G47" s="15"/>
    </row>
    <row r="48" spans="1:7" ht="14.25" customHeight="1" hidden="1">
      <c r="A48" s="164">
        <v>1103</v>
      </c>
      <c r="B48" s="42" t="s">
        <v>79</v>
      </c>
      <c r="C48" s="13"/>
      <c r="D48" s="14"/>
      <c r="E48" s="13"/>
      <c r="F48" s="14"/>
      <c r="G48" s="15"/>
    </row>
    <row r="49" spans="1:7" ht="13.5" customHeight="1" hidden="1" thickBot="1">
      <c r="A49" s="171">
        <v>1104</v>
      </c>
      <c r="B49" s="156" t="s">
        <v>80</v>
      </c>
      <c r="C49" s="24"/>
      <c r="D49" s="25"/>
      <c r="E49" s="24"/>
      <c r="F49" s="25"/>
      <c r="G49" s="46"/>
    </row>
    <row r="50" spans="1:7" ht="13.5" customHeight="1" thickBot="1">
      <c r="A50" s="163">
        <v>1100</v>
      </c>
      <c r="B50" s="146" t="s">
        <v>73</v>
      </c>
      <c r="C50" s="1">
        <f>SUM(C51:C53)</f>
        <v>11527</v>
      </c>
      <c r="D50" s="1">
        <f>SUM(D51:D53)</f>
        <v>0</v>
      </c>
      <c r="E50" s="1">
        <f>SUM(E51:E53)</f>
        <v>8783</v>
      </c>
      <c r="F50" s="47"/>
      <c r="G50" s="9">
        <f>E50/C50*100</f>
        <v>76.19502038691766</v>
      </c>
    </row>
    <row r="51" spans="1:7" ht="13.5" customHeight="1">
      <c r="A51" s="165">
        <v>1101</v>
      </c>
      <c r="B51" s="172" t="s">
        <v>100</v>
      </c>
      <c r="C51" s="22"/>
      <c r="D51" s="48"/>
      <c r="E51" s="49"/>
      <c r="F51" s="50"/>
      <c r="G51" s="15"/>
    </row>
    <row r="52" spans="1:7" ht="13.5" customHeight="1">
      <c r="A52" s="164">
        <v>1102</v>
      </c>
      <c r="B52" s="42" t="s">
        <v>101</v>
      </c>
      <c r="C52" s="13">
        <v>11527</v>
      </c>
      <c r="D52" s="28"/>
      <c r="E52" s="29">
        <v>8783</v>
      </c>
      <c r="F52" s="30"/>
      <c r="G52" s="15">
        <f>E52/C52*100</f>
        <v>76.19502038691766</v>
      </c>
    </row>
    <row r="53" spans="1:7" ht="13.5" customHeight="1" thickBot="1">
      <c r="A53" s="173">
        <v>1103</v>
      </c>
      <c r="B53" s="162" t="s">
        <v>102</v>
      </c>
      <c r="C53" s="16"/>
      <c r="D53" s="51"/>
      <c r="E53" s="52"/>
      <c r="F53" s="53"/>
      <c r="G53" s="15"/>
    </row>
    <row r="54" spans="1:7" ht="13.5" customHeight="1" thickBot="1">
      <c r="A54" s="163">
        <v>1200</v>
      </c>
      <c r="B54" s="146" t="s">
        <v>103</v>
      </c>
      <c r="C54" s="1">
        <v>526</v>
      </c>
      <c r="D54" s="54"/>
      <c r="E54" s="55">
        <v>395</v>
      </c>
      <c r="F54" s="47"/>
      <c r="G54" s="9">
        <f>E54/C54*100</f>
        <v>75.09505703422053</v>
      </c>
    </row>
    <row r="55" spans="1:7" ht="13.5" customHeight="1" thickBot="1">
      <c r="A55" s="174">
        <v>1300</v>
      </c>
      <c r="B55" s="175" t="s">
        <v>49</v>
      </c>
      <c r="C55" s="56"/>
      <c r="D55" s="57"/>
      <c r="E55" s="58"/>
      <c r="F55" s="59"/>
      <c r="G55" s="60"/>
    </row>
    <row r="56" spans="1:7" ht="16.5" customHeight="1" thickBot="1">
      <c r="A56" s="176"/>
      <c r="B56" s="177" t="s">
        <v>104</v>
      </c>
      <c r="C56" s="1">
        <f>C5+C14+C15+C19+C27+C32+C33+C39+C42+C50+C55+C54-1</f>
        <v>938074</v>
      </c>
      <c r="D56" s="1">
        <f>D5+D14+D15+D19+D27+D32+D33+D39+D42+D50+D55+D54-1</f>
        <v>-1</v>
      </c>
      <c r="E56" s="1">
        <f>E5+E14+E15+E19+E27+E32+E33+E39+E42+E50+E55+E54</f>
        <v>525408</v>
      </c>
      <c r="F56" s="47"/>
      <c r="G56" s="9">
        <f>E56/C56*100</f>
        <v>56.0092274170268</v>
      </c>
    </row>
    <row r="57" ht="9.75" customHeight="1"/>
    <row r="58" spans="1:2" ht="14.25">
      <c r="A58" s="178" t="s">
        <v>115</v>
      </c>
      <c r="B58" s="178"/>
    </row>
    <row r="59" spans="1:2" ht="14.25">
      <c r="A59" s="122" t="s">
        <v>114</v>
      </c>
      <c r="B59" s="122"/>
    </row>
    <row r="61" ht="12.75">
      <c r="A61" s="62" t="s">
        <v>116</v>
      </c>
    </row>
    <row r="62" ht="12.75">
      <c r="A62" s="62" t="s">
        <v>132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2020-09-15T03:27:26Z</dcterms:modified>
  <cp:category/>
  <cp:version/>
  <cp:contentType/>
  <cp:contentStatus/>
</cp:coreProperties>
</file>