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<sst xmlns="http://schemas.openxmlformats.org/spreadsheetml/2006/main" count="142" uniqueCount="137">
  <si>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</si>
  <si>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</si>
  <si>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</si>
  <si>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</si>
  <si>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</si>
  <si>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</si>
  <si>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</si>
  <si>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</si>
  <si>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</si>
  <si>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</si>
  <si>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</si>
  <si>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</si>
  <si>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</si>
  <si>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</si>
  <si>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</si>
  <si>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</si>
  <si>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</si>
  <si>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</si>
  <si>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</si>
  <si>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</si>
  <si>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</si>
  <si>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</si>
  <si>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</si>
  <si>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</si>
  <si>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</si>
  <si>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</si>
  <si>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</si>
  <si>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</si>
  <si>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</si>
  <si>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</si>
  <si>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</si>
  <si>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</si>
  <si>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</si>
  <si>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</si>
  <si>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</si>
  <si>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</si>
  <si>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</si>
  <si>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</si>
  <si>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</si>
  <si>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</si>
  <si>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</si>
  <si>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</si>
  <si>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</si>
  <si>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</si>
  <si>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</si>
  <si>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</si>
  <si>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</si>
  <si>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</si>
  <si>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</si>
  <si>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</si>
  <si>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</si>
  <si>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</si>
  <si>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</si>
  <si>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</si>
  <si>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</si>
  <si>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</si>
  <si>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</si>
  <si>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</si>
  <si>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</si>
  <si>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</si>
  <si>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</si>
  <si>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</si>
  <si>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</si>
  <si>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</si>
  <si>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</si>
  <si>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</si>
  <si>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</si>
  <si>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</si>
  <si>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</si>
  <si>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</si>
  <si>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</si>
  <si>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</si>
  <si>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</si>
  <si>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</si>
  <si>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</si>
  <si>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</si>
  <si>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</si>
  <si>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</si>
  <si>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</si>
  <si>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</si>
  <si>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</si>
  <si>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</si>
  <si>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</si>
  <si>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</si>
  <si>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</si>
  <si>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</si>
  <si>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</si>
  <si>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</si>
  <si>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</si>
  <si>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</si>
  <si>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</si>
  <si>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</si>
  <si>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</si>
  <si>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</si>
  <si>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</si>
  <si>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</si>
  <si>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</si>
  <si>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</si>
  <si>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</si>
  <si>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</si>
  <si>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</si>
  <si>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</si>
  <si>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</si>
  <si>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</si>
  <si>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</si>
  <si>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</si>
  <si>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</si>
  <si>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</si>
  <si>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</si>
  <si>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</si>
  <si>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</si>
  <si>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</si>
  <si>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</si>
  <si>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</si>
  <si>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</si>
  <si>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</si>
  <si>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</si>
  <si>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</si>
  <si>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</si>
  <si>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</si>
  <si>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</si>
  <si>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</si>
  <si>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</si>
  <si>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</si>
  <si>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</si>
  <si>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</si>
  <si>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</si>
  <si>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</si>
  <si>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</si>
  <si>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</si>
  <si>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</si>
  <si>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</si>
  <si>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</si>
  <si>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</si>
  <si>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</si>
  <si>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ноября 2020 года.</t>
  </si>
  <si>
    <t>по расходам  по состоянию на 01 ноября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</si>
</sst>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6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1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28">
      <selection activeCell="A1" sqref="A1:IV16384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4"/>
      <c r="C1" s="124"/>
      <c r="D1" s="124"/>
      <c r="E1" s="124"/>
      <c r="F1" s="124"/>
      <c r="G1" s="124"/>
    </row>
    <row r="2" spans="1:7" ht="12.75">
      <c r="A2" s="65" t="s">
        <v>105</v>
      </c>
      <c r="B2" s="65"/>
      <c r="C2" s="65"/>
      <c r="D2" s="65"/>
      <c r="E2" s="65"/>
      <c r="F2" s="65"/>
      <c r="G2" s="65"/>
    </row>
    <row r="3" spans="1:7" ht="12.75" customHeight="1">
      <c r="A3" s="65" t="s">
        <v>135</v>
      </c>
      <c r="B3" s="65"/>
      <c r="C3" s="65"/>
      <c r="D3" s="65"/>
      <c r="E3" s="65"/>
      <c r="F3" s="65"/>
      <c r="G3" s="65"/>
    </row>
    <row r="4" spans="5:7" ht="11.25" customHeight="1" thickBot="1">
      <c r="E4" s="125" t="s">
        <v>0</v>
      </c>
      <c r="F4" s="125"/>
      <c r="G4" s="125"/>
    </row>
    <row r="5" spans="1:7" ht="12.75">
      <c r="A5" s="126" t="s">
        <v>1</v>
      </c>
      <c r="B5" s="126" t="s">
        <v>2</v>
      </c>
      <c r="C5" s="127" t="s">
        <v>84</v>
      </c>
      <c r="D5" s="127" t="s">
        <v>86</v>
      </c>
      <c r="E5" s="128" t="s">
        <v>3</v>
      </c>
      <c r="F5" s="127" t="s">
        <v>85</v>
      </c>
      <c r="G5" s="129" t="s">
        <v>87</v>
      </c>
    </row>
    <row r="6" spans="1:7" ht="12.75">
      <c r="A6" s="130"/>
      <c r="B6" s="130"/>
      <c r="C6" s="131"/>
      <c r="D6" s="131"/>
      <c r="E6" s="132"/>
      <c r="F6" s="131"/>
      <c r="G6" s="133"/>
    </row>
    <row r="7" spans="1:7" ht="21" customHeight="1" thickBot="1">
      <c r="A7" s="134"/>
      <c r="B7" s="134"/>
      <c r="C7" s="135"/>
      <c r="D7" s="135"/>
      <c r="E7" s="136"/>
      <c r="F7" s="135"/>
      <c r="G7" s="137"/>
    </row>
    <row r="8" spans="1:7" ht="16.5" customHeight="1" thickBot="1">
      <c r="A8" s="138" t="s">
        <v>4</v>
      </c>
      <c r="B8" s="139" t="s">
        <v>5</v>
      </c>
      <c r="C8" s="140">
        <f>SUM(C9:C25)</f>
        <v>113685</v>
      </c>
      <c r="D8" s="141">
        <f>SUM(D9:D25)</f>
        <v>94737.5</v>
      </c>
      <c r="E8" s="141">
        <f>SUM(E9:E25)</f>
        <v>94562</v>
      </c>
      <c r="F8" s="142">
        <f>E8/D8*100</f>
        <v>99.8147512864494</v>
      </c>
      <c r="G8" s="142">
        <f>E8/C8*100</f>
        <v>83.1789594053745</v>
      </c>
    </row>
    <row r="9" spans="1:7" ht="13.5" customHeight="1">
      <c r="A9" s="143" t="s">
        <v>6</v>
      </c>
      <c r="B9" s="144" t="s">
        <v>7</v>
      </c>
      <c r="C9" s="145">
        <v>87382</v>
      </c>
      <c r="D9" s="61">
        <f>C9/12*10</f>
        <v>72818.33333333333</v>
      </c>
      <c r="E9" s="146">
        <v>72379</v>
      </c>
      <c r="F9" s="147">
        <f>E9/D9*100</f>
        <v>99.39667208349546</v>
      </c>
      <c r="G9" s="147">
        <f>E9/C9*100</f>
        <v>82.83056006957955</v>
      </c>
    </row>
    <row r="10" spans="1:7" ht="27.75" customHeight="1">
      <c r="A10" s="148" t="s">
        <v>106</v>
      </c>
      <c r="B10" s="149" t="s">
        <v>108</v>
      </c>
      <c r="C10" s="150">
        <v>8433</v>
      </c>
      <c r="D10" s="5">
        <f>C10/12*10</f>
        <v>7027.5</v>
      </c>
      <c r="E10" s="5">
        <v>6540</v>
      </c>
      <c r="F10" s="2">
        <f>E10/D10*100</f>
        <v>93.06296691568838</v>
      </c>
      <c r="G10" s="2">
        <f>E10/C10*100</f>
        <v>77.5524724297403</v>
      </c>
    </row>
    <row r="11" spans="1:7" ht="27.75" customHeight="1">
      <c r="A11" s="148" t="s">
        <v>118</v>
      </c>
      <c r="B11" s="151" t="s">
        <v>119</v>
      </c>
      <c r="C11" s="150">
        <v>3005</v>
      </c>
      <c r="D11" s="5">
        <f>C11/12*10</f>
        <v>2504.1666666666665</v>
      </c>
      <c r="E11" s="5">
        <v>3349</v>
      </c>
      <c r="F11" s="2">
        <f>E11/D11*100</f>
        <v>133.7371048252912</v>
      </c>
      <c r="G11" s="2">
        <f>E11/C11*100</f>
        <v>111.44758735440932</v>
      </c>
    </row>
    <row r="12" spans="1:7" ht="24.75" customHeight="1">
      <c r="A12" s="152" t="s">
        <v>8</v>
      </c>
      <c r="B12" s="153" t="s">
        <v>9</v>
      </c>
      <c r="C12" s="150">
        <v>1705</v>
      </c>
      <c r="D12" s="5">
        <f>C12/12*10</f>
        <v>1420.8333333333335</v>
      </c>
      <c r="E12" s="5">
        <v>1686</v>
      </c>
      <c r="F12" s="2">
        <f>E12/D12*100</f>
        <v>118.66275659824046</v>
      </c>
      <c r="G12" s="2">
        <f>E12/C12*100</f>
        <v>98.88563049853373</v>
      </c>
    </row>
    <row r="13" spans="1:7" ht="12" customHeight="1">
      <c r="A13" s="154" t="s">
        <v>10</v>
      </c>
      <c r="B13" s="155" t="s">
        <v>11</v>
      </c>
      <c r="C13" s="150"/>
      <c r="D13" s="5"/>
      <c r="E13" s="156">
        <v>1</v>
      </c>
      <c r="F13" s="157"/>
      <c r="G13" s="157"/>
    </row>
    <row r="14" spans="1:7" ht="25.5" customHeight="1">
      <c r="A14" s="154" t="s">
        <v>107</v>
      </c>
      <c r="B14" s="155" t="s">
        <v>109</v>
      </c>
      <c r="C14" s="150">
        <v>115</v>
      </c>
      <c r="D14" s="5">
        <f>C14/12*10</f>
        <v>95.83333333333334</v>
      </c>
      <c r="E14" s="156">
        <v>40</v>
      </c>
      <c r="F14" s="2">
        <f>E14/D14*100</f>
        <v>41.73913043478261</v>
      </c>
      <c r="G14" s="2">
        <f>E14/C14*100</f>
        <v>34.78260869565217</v>
      </c>
    </row>
    <row r="15" spans="1:7" ht="12.75" customHeight="1">
      <c r="A15" s="154" t="s">
        <v>12</v>
      </c>
      <c r="B15" s="155" t="s">
        <v>13</v>
      </c>
      <c r="C15" s="150">
        <v>3578</v>
      </c>
      <c r="D15" s="5">
        <f>C15/12*10</f>
        <v>2981.666666666667</v>
      </c>
      <c r="E15" s="156">
        <v>1403</v>
      </c>
      <c r="F15" s="2">
        <f>E15/D15*100</f>
        <v>47.054220234768025</v>
      </c>
      <c r="G15" s="2">
        <f>E15/C15*100</f>
        <v>39.211850195640025</v>
      </c>
    </row>
    <row r="16" spans="1:7" ht="12.75">
      <c r="A16" s="158" t="s">
        <v>14</v>
      </c>
      <c r="B16" s="156" t="s">
        <v>15</v>
      </c>
      <c r="C16" s="150">
        <v>5224</v>
      </c>
      <c r="D16" s="5">
        <f>C16/12*10</f>
        <v>4353.333333333333</v>
      </c>
      <c r="E16" s="156">
        <v>4652</v>
      </c>
      <c r="F16" s="2">
        <f>E16/D16*100</f>
        <v>106.86064318529861</v>
      </c>
      <c r="G16" s="2">
        <f>E16/C16*100</f>
        <v>89.05053598774884</v>
      </c>
    </row>
    <row r="17" spans="1:7" ht="12.75">
      <c r="A17" s="158" t="s">
        <v>16</v>
      </c>
      <c r="B17" s="14" t="s">
        <v>17</v>
      </c>
      <c r="C17" s="150"/>
      <c r="D17" s="5"/>
      <c r="E17" s="156">
        <v>56</v>
      </c>
      <c r="F17" s="2"/>
      <c r="G17" s="2"/>
    </row>
    <row r="18" spans="1:7" ht="25.5">
      <c r="A18" s="158" t="s">
        <v>18</v>
      </c>
      <c r="B18" s="159" t="s">
        <v>88</v>
      </c>
      <c r="C18" s="150"/>
      <c r="D18" s="5"/>
      <c r="E18" s="156"/>
      <c r="F18" s="2"/>
      <c r="G18" s="2"/>
    </row>
    <row r="19" spans="1:7" ht="24" customHeight="1">
      <c r="A19" s="160" t="s">
        <v>19</v>
      </c>
      <c r="B19" s="153" t="s">
        <v>89</v>
      </c>
      <c r="C19" s="150">
        <v>3550</v>
      </c>
      <c r="D19" s="5">
        <f>C19/12*10</f>
        <v>2958.333333333333</v>
      </c>
      <c r="E19" s="156">
        <v>3645</v>
      </c>
      <c r="F19" s="2">
        <f>E19/D19*100</f>
        <v>123.21126760563381</v>
      </c>
      <c r="G19" s="2">
        <f>E19/C19*100</f>
        <v>102.67605633802816</v>
      </c>
    </row>
    <row r="20" spans="1:7" ht="15" customHeight="1">
      <c r="A20" s="160" t="s">
        <v>20</v>
      </c>
      <c r="B20" s="161" t="s">
        <v>21</v>
      </c>
      <c r="C20" s="150">
        <v>20</v>
      </c>
      <c r="D20" s="5">
        <f>C20/12*10</f>
        <v>16.666666666666668</v>
      </c>
      <c r="E20" s="156">
        <v>12</v>
      </c>
      <c r="F20" s="2">
        <f>E20/D20*100</f>
        <v>72</v>
      </c>
      <c r="G20" s="2">
        <f>E20/C20*100</f>
        <v>60</v>
      </c>
    </row>
    <row r="21" spans="1:7" ht="25.5">
      <c r="A21" s="158" t="s">
        <v>22</v>
      </c>
      <c r="B21" s="162" t="s">
        <v>23</v>
      </c>
      <c r="C21" s="150">
        <v>89</v>
      </c>
      <c r="D21" s="5">
        <f>C21/12*10</f>
        <v>74.16666666666667</v>
      </c>
      <c r="E21" s="156">
        <v>101</v>
      </c>
      <c r="F21" s="2">
        <f>E21/D21*100</f>
        <v>136.17977528089887</v>
      </c>
      <c r="G21" s="2">
        <f>E21/C21*100</f>
        <v>113.48314606741575</v>
      </c>
    </row>
    <row r="22" spans="1:7" ht="25.5">
      <c r="A22" s="158" t="s">
        <v>24</v>
      </c>
      <c r="B22" s="162" t="s">
        <v>25</v>
      </c>
      <c r="C22" s="150">
        <v>584</v>
      </c>
      <c r="D22" s="5">
        <f>C22/12*10</f>
        <v>486.66666666666663</v>
      </c>
      <c r="E22" s="156">
        <v>464</v>
      </c>
      <c r="F22" s="2">
        <f>E22/D22*100</f>
        <v>95.34246575342466</v>
      </c>
      <c r="G22" s="2">
        <f>E22/C22*100</f>
        <v>79.45205479452055</v>
      </c>
    </row>
    <row r="23" spans="1:7" ht="12.75">
      <c r="A23" s="163" t="s">
        <v>26</v>
      </c>
      <c r="B23" s="162" t="s">
        <v>27</v>
      </c>
      <c r="C23" s="150"/>
      <c r="D23" s="5"/>
      <c r="E23" s="156"/>
      <c r="F23" s="2"/>
      <c r="G23" s="2"/>
    </row>
    <row r="24" spans="1:7" ht="15.75" customHeight="1">
      <c r="A24" s="158" t="s">
        <v>28</v>
      </c>
      <c r="B24" s="162" t="s">
        <v>29</v>
      </c>
      <c r="C24" s="150"/>
      <c r="D24" s="5"/>
      <c r="E24" s="156">
        <v>234</v>
      </c>
      <c r="F24" s="2"/>
      <c r="G24" s="2"/>
    </row>
    <row r="25" spans="1:7" ht="13.5" thickBot="1">
      <c r="A25" s="164" t="s">
        <v>30</v>
      </c>
      <c r="B25" s="165" t="s">
        <v>31</v>
      </c>
      <c r="C25" s="166"/>
      <c r="D25" s="167"/>
      <c r="E25" s="165"/>
      <c r="F25" s="168"/>
      <c r="G25" s="168"/>
    </row>
    <row r="26" spans="1:7" ht="15" customHeight="1" thickBot="1">
      <c r="A26" s="169" t="s">
        <v>32</v>
      </c>
      <c r="B26" s="170" t="s">
        <v>33</v>
      </c>
      <c r="C26" s="171">
        <f>C27+C36++C37+C38</f>
        <v>776343</v>
      </c>
      <c r="D26" s="171">
        <f>D27+D36+D37+D38</f>
        <v>595216</v>
      </c>
      <c r="E26" s="171">
        <f>E27+E36+E37+E38</f>
        <v>593994</v>
      </c>
      <c r="F26" s="172">
        <f>E26/D26*100</f>
        <v>99.79469637912959</v>
      </c>
      <c r="G26" s="172">
        <f aca="true" t="shared" si="0" ref="G26:G31">E26/C26*100</f>
        <v>76.51179955251737</v>
      </c>
    </row>
    <row r="27" spans="1:7" ht="28.5" customHeight="1" thickBot="1">
      <c r="A27" s="173" t="s">
        <v>34</v>
      </c>
      <c r="B27" s="174" t="s">
        <v>35</v>
      </c>
      <c r="C27" s="171">
        <f>SUM(C28,C31,C34,C35)</f>
        <v>776123</v>
      </c>
      <c r="D27" s="171">
        <f>SUM(D28,D31,D34,D35)</f>
        <v>594987</v>
      </c>
      <c r="E27" s="171">
        <f>SUM(E28,E31,E34,E35)+1</f>
        <v>594988</v>
      </c>
      <c r="F27" s="172">
        <f>E27/D27*100</f>
        <v>100.00016807089902</v>
      </c>
      <c r="G27" s="172">
        <f t="shared" si="0"/>
        <v>76.6615600877696</v>
      </c>
    </row>
    <row r="28" spans="1:7" ht="25.5">
      <c r="A28" s="175" t="s">
        <v>126</v>
      </c>
      <c r="B28" s="176" t="s">
        <v>125</v>
      </c>
      <c r="C28" s="177">
        <f>C29+C30</f>
        <v>260011</v>
      </c>
      <c r="D28" s="177">
        <f>D29+D30</f>
        <v>130008</v>
      </c>
      <c r="E28" s="177">
        <f>E29+E30</f>
        <v>130008</v>
      </c>
      <c r="F28" s="2">
        <f aca="true" t="shared" si="1" ref="F28:F35">E28/D28*100</f>
        <v>100</v>
      </c>
      <c r="G28" s="2">
        <f t="shared" si="0"/>
        <v>50.00096149778278</v>
      </c>
    </row>
    <row r="29" spans="1:7" ht="12.75">
      <c r="A29" s="178">
        <v>20215001</v>
      </c>
      <c r="B29" s="179" t="s">
        <v>90</v>
      </c>
      <c r="C29" s="177">
        <v>132132</v>
      </c>
      <c r="D29" s="177">
        <v>66066</v>
      </c>
      <c r="E29" s="180">
        <v>66066</v>
      </c>
      <c r="F29" s="2">
        <f t="shared" si="1"/>
        <v>100</v>
      </c>
      <c r="G29" s="2">
        <f t="shared" si="0"/>
        <v>50</v>
      </c>
    </row>
    <row r="30" spans="1:7" ht="32.25" customHeight="1">
      <c r="A30" s="178">
        <v>20215002</v>
      </c>
      <c r="B30" s="181" t="s">
        <v>133</v>
      </c>
      <c r="C30" s="177">
        <v>127879</v>
      </c>
      <c r="D30" s="157">
        <v>63942</v>
      </c>
      <c r="E30" s="180">
        <v>63942</v>
      </c>
      <c r="F30" s="2">
        <f t="shared" si="1"/>
        <v>100</v>
      </c>
      <c r="G30" s="2">
        <f t="shared" si="0"/>
        <v>50.00195497306047</v>
      </c>
    </row>
    <row r="31" spans="1:7" ht="29.25" customHeight="1">
      <c r="A31" s="160" t="s">
        <v>121</v>
      </c>
      <c r="B31" s="162" t="s">
        <v>122</v>
      </c>
      <c r="C31" s="157">
        <v>336352</v>
      </c>
      <c r="D31" s="157">
        <v>320500</v>
      </c>
      <c r="E31" s="156">
        <v>320500</v>
      </c>
      <c r="F31" s="2">
        <f t="shared" si="1"/>
        <v>100</v>
      </c>
      <c r="G31" s="2">
        <f t="shared" si="0"/>
        <v>95.28708020169347</v>
      </c>
    </row>
    <row r="32" spans="1:7" ht="51" hidden="1">
      <c r="A32" s="160" t="s">
        <v>91</v>
      </c>
      <c r="B32" s="182" t="s">
        <v>92</v>
      </c>
      <c r="C32" s="157"/>
      <c r="D32" s="157"/>
      <c r="E32" s="156"/>
      <c r="F32" s="2"/>
      <c r="G32" s="2"/>
    </row>
    <row r="33" spans="1:7" ht="12.75" customHeight="1" hidden="1">
      <c r="A33" s="152"/>
      <c r="B33" s="183"/>
      <c r="C33" s="157"/>
      <c r="D33" s="157"/>
      <c r="E33" s="156"/>
      <c r="F33" s="2" t="e">
        <f t="shared" si="1"/>
        <v>#DIV/0!</v>
      </c>
      <c r="G33" s="2" t="e">
        <f>E33/C33*100</f>
        <v>#DIV/0!</v>
      </c>
    </row>
    <row r="34" spans="1:7" ht="31.5" customHeight="1">
      <c r="A34" s="184" t="s">
        <v>124</v>
      </c>
      <c r="B34" s="162" t="s">
        <v>123</v>
      </c>
      <c r="C34" s="157">
        <v>172230</v>
      </c>
      <c r="D34" s="157">
        <v>138886</v>
      </c>
      <c r="E34" s="156">
        <v>138886</v>
      </c>
      <c r="F34" s="2">
        <f>E34/D34*100</f>
        <v>100</v>
      </c>
      <c r="G34" s="2">
        <f>E34/C34*100</f>
        <v>80.63984207164839</v>
      </c>
    </row>
    <row r="35" spans="1:7" ht="15" customHeight="1">
      <c r="A35" s="185" t="s">
        <v>127</v>
      </c>
      <c r="B35" s="186" t="s">
        <v>36</v>
      </c>
      <c r="C35" s="157">
        <v>7530</v>
      </c>
      <c r="D35" s="157">
        <v>5593</v>
      </c>
      <c r="E35" s="156">
        <v>5593</v>
      </c>
      <c r="F35" s="2">
        <f t="shared" si="1"/>
        <v>100</v>
      </c>
      <c r="G35" s="2">
        <f>E35/C35*100</f>
        <v>74.27622841965471</v>
      </c>
    </row>
    <row r="36" spans="1:7" ht="24.75" customHeight="1">
      <c r="A36" s="160" t="s">
        <v>37</v>
      </c>
      <c r="B36" s="162" t="s">
        <v>93</v>
      </c>
      <c r="C36" s="157"/>
      <c r="D36" s="168"/>
      <c r="E36" s="165"/>
      <c r="F36" s="157"/>
      <c r="G36" s="157"/>
    </row>
    <row r="37" spans="1:7" ht="51">
      <c r="A37" s="187" t="s">
        <v>130</v>
      </c>
      <c r="B37" s="6" t="s">
        <v>131</v>
      </c>
      <c r="C37" s="168">
        <v>220</v>
      </c>
      <c r="D37" s="157">
        <v>229</v>
      </c>
      <c r="E37" s="157">
        <v>229</v>
      </c>
      <c r="F37" s="165"/>
      <c r="G37" s="168"/>
    </row>
    <row r="38" spans="1:7" ht="54" customHeight="1" thickBot="1">
      <c r="A38" s="187" t="s">
        <v>128</v>
      </c>
      <c r="B38" s="6" t="s">
        <v>94</v>
      </c>
      <c r="C38" s="168"/>
      <c r="D38" s="144"/>
      <c r="E38" s="188">
        <v>-1223</v>
      </c>
      <c r="F38" s="165"/>
      <c r="G38" s="168"/>
    </row>
    <row r="39" spans="1:7" ht="27" customHeight="1" thickBot="1">
      <c r="A39" s="189" t="s">
        <v>38</v>
      </c>
      <c r="B39" s="190" t="s">
        <v>39</v>
      </c>
      <c r="C39" s="171"/>
      <c r="D39" s="171"/>
      <c r="E39" s="191"/>
      <c r="F39" s="171"/>
      <c r="G39" s="171"/>
    </row>
    <row r="40" spans="1:7" ht="18" customHeight="1" thickBot="1">
      <c r="A40" s="192" t="s">
        <v>40</v>
      </c>
      <c r="B40" s="193"/>
      <c r="C40" s="171">
        <f>C8+C26</f>
        <v>890028</v>
      </c>
      <c r="D40" s="171">
        <f>D8+D26</f>
        <v>689953.5</v>
      </c>
      <c r="E40" s="194">
        <f>E8+E26</f>
        <v>688556</v>
      </c>
      <c r="F40" s="195">
        <f>E40/D40*100</f>
        <v>99.79745011801519</v>
      </c>
      <c r="G40" s="195">
        <f>E40/C40*100</f>
        <v>77.36340879163353</v>
      </c>
    </row>
    <row r="41" ht="10.5" customHeight="1">
      <c r="A41" s="196"/>
    </row>
    <row r="42" ht="12.75" hidden="1"/>
    <row r="43" spans="1:2" ht="14.25">
      <c r="A43" s="122" t="s">
        <v>115</v>
      </c>
      <c r="B43" s="122"/>
    </row>
    <row r="44" spans="1:2" ht="14.25">
      <c r="A44" s="123" t="s">
        <v>114</v>
      </c>
      <c r="B44" s="123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65" t="s">
        <v>105</v>
      </c>
      <c r="B1" s="65"/>
      <c r="C1" s="65"/>
      <c r="D1" s="65"/>
      <c r="E1" s="65"/>
      <c r="F1" s="65"/>
      <c r="G1" s="65"/>
    </row>
    <row r="2" spans="1:7" ht="12.75">
      <c r="A2" s="65" t="s">
        <v>136</v>
      </c>
      <c r="B2" s="65"/>
      <c r="C2" s="65"/>
      <c r="D2" s="65"/>
      <c r="E2" s="65"/>
      <c r="F2" s="65"/>
      <c r="G2" s="65"/>
    </row>
    <row r="3" spans="5:7" ht="12.75" customHeight="1" thickBot="1">
      <c r="E3" s="66" t="s">
        <v>41</v>
      </c>
      <c r="F3" s="66"/>
      <c r="G3" s="66"/>
    </row>
    <row r="4" spans="1:7" s="72" customFormat="1" ht="38.25" customHeight="1" thickBot="1">
      <c r="A4" s="67" t="s">
        <v>42</v>
      </c>
      <c r="B4" s="68" t="s">
        <v>43</v>
      </c>
      <c r="C4" s="69" t="s">
        <v>83</v>
      </c>
      <c r="D4" s="70" t="s">
        <v>44</v>
      </c>
      <c r="E4" s="69" t="s">
        <v>45</v>
      </c>
      <c r="F4" s="69" t="s">
        <v>46</v>
      </c>
      <c r="G4" s="71" t="s">
        <v>117</v>
      </c>
    </row>
    <row r="5" spans="1:7" ht="12" customHeight="1" thickBot="1">
      <c r="A5" s="73">
        <v>100</v>
      </c>
      <c r="B5" s="74" t="s">
        <v>47</v>
      </c>
      <c r="C5" s="7">
        <f>SUM(C6:C13)</f>
        <v>54417</v>
      </c>
      <c r="D5" s="7">
        <f>SUM(D6:D13)</f>
        <v>0</v>
      </c>
      <c r="E5" s="7">
        <f>SUM(E6:E13)</f>
        <v>42120</v>
      </c>
      <c r="F5" s="8"/>
      <c r="G5" s="9">
        <f>E5/C5*100</f>
        <v>77.4022823749931</v>
      </c>
    </row>
    <row r="6" spans="1:7" s="77" customFormat="1" ht="12.75" customHeight="1">
      <c r="A6" s="75">
        <v>102</v>
      </c>
      <c r="B6" s="76" t="s">
        <v>81</v>
      </c>
      <c r="C6" s="10">
        <v>1625</v>
      </c>
      <c r="D6" s="11"/>
      <c r="E6" s="10">
        <v>1300</v>
      </c>
      <c r="F6" s="11"/>
      <c r="G6" s="12">
        <f>E6/C6*100</f>
        <v>80</v>
      </c>
    </row>
    <row r="7" spans="1:7" ht="23.25" customHeight="1">
      <c r="A7" s="78">
        <v>103</v>
      </c>
      <c r="B7" s="79" t="s">
        <v>48</v>
      </c>
      <c r="C7" s="13">
        <v>659</v>
      </c>
      <c r="D7" s="14"/>
      <c r="E7" s="13">
        <v>481</v>
      </c>
      <c r="F7" s="14"/>
      <c r="G7" s="15">
        <f>E7/C7*100</f>
        <v>72.98937784522003</v>
      </c>
    </row>
    <row r="8" spans="1:7" ht="24" customHeight="1">
      <c r="A8" s="78">
        <v>104</v>
      </c>
      <c r="B8" s="79" t="s">
        <v>82</v>
      </c>
      <c r="C8" s="13">
        <v>16913</v>
      </c>
      <c r="D8" s="14"/>
      <c r="E8" s="13">
        <v>13023</v>
      </c>
      <c r="F8" s="14"/>
      <c r="G8" s="15">
        <f aca="true" t="shared" si="0" ref="G8:G14">E8/C8*100</f>
        <v>76.999940873884</v>
      </c>
    </row>
    <row r="9" spans="1:7" ht="12.75">
      <c r="A9" s="3">
        <v>105</v>
      </c>
      <c r="B9" s="4" t="s">
        <v>120</v>
      </c>
      <c r="C9" s="16"/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6330</v>
      </c>
      <c r="D10" s="17"/>
      <c r="E10" s="16">
        <v>4929</v>
      </c>
      <c r="F10" s="17"/>
      <c r="G10" s="15">
        <f t="shared" si="0"/>
        <v>77.86729857819905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250</v>
      </c>
      <c r="D12" s="17"/>
      <c r="E12" s="16">
        <v>0</v>
      </c>
      <c r="F12" s="17"/>
      <c r="G12" s="15"/>
    </row>
    <row r="13" spans="1:7" ht="12.75" customHeight="1" thickBot="1">
      <c r="A13" s="80">
        <v>113</v>
      </c>
      <c r="B13" s="81" t="s">
        <v>50</v>
      </c>
      <c r="C13" s="18">
        <v>28640</v>
      </c>
      <c r="D13" s="19"/>
      <c r="E13" s="18">
        <v>22387</v>
      </c>
      <c r="F13" s="19"/>
      <c r="G13" s="20">
        <f t="shared" si="0"/>
        <v>78.16689944134079</v>
      </c>
    </row>
    <row r="14" spans="1:7" ht="12.75" customHeight="1" thickBot="1">
      <c r="A14" s="82">
        <v>200</v>
      </c>
      <c r="B14" s="83" t="s">
        <v>113</v>
      </c>
      <c r="C14" s="7">
        <v>538</v>
      </c>
      <c r="D14" s="8"/>
      <c r="E14" s="7">
        <v>414</v>
      </c>
      <c r="F14" s="8"/>
      <c r="G14" s="9">
        <f t="shared" si="0"/>
        <v>76.95167286245353</v>
      </c>
    </row>
    <row r="15" spans="1:7" ht="14.25" customHeight="1" thickBot="1">
      <c r="A15" s="84">
        <v>300</v>
      </c>
      <c r="B15" s="85" t="s">
        <v>51</v>
      </c>
      <c r="C15" s="1">
        <f>SUM(C16:C18)</f>
        <v>7154</v>
      </c>
      <c r="D15" s="1">
        <f>SUM(D16:D18)</f>
        <v>0</v>
      </c>
      <c r="E15" s="1">
        <f>SUM(E16:E18)</f>
        <v>5899</v>
      </c>
      <c r="F15" s="21"/>
      <c r="G15" s="9">
        <f>E15/C15*100</f>
        <v>82.45736650824713</v>
      </c>
    </row>
    <row r="16" spans="1:7" ht="26.25" customHeight="1">
      <c r="A16" s="86">
        <v>309</v>
      </c>
      <c r="B16" s="79" t="s">
        <v>95</v>
      </c>
      <c r="C16" s="22">
        <v>5566</v>
      </c>
      <c r="D16" s="23"/>
      <c r="E16" s="22">
        <v>4352</v>
      </c>
      <c r="F16" s="23"/>
      <c r="G16" s="15">
        <f>E16/C16*100</f>
        <v>78.18900467121811</v>
      </c>
    </row>
    <row r="17" spans="1:7" ht="13.5" customHeight="1">
      <c r="A17" s="87">
        <v>310</v>
      </c>
      <c r="B17" s="79" t="s">
        <v>52</v>
      </c>
      <c r="C17" s="13">
        <v>1062</v>
      </c>
      <c r="D17" s="14"/>
      <c r="E17" s="13">
        <v>1052</v>
      </c>
      <c r="F17" s="14"/>
      <c r="G17" s="15">
        <f aca="true" t="shared" si="1" ref="G17:G31">E17/C17*100</f>
        <v>99.05838041431262</v>
      </c>
    </row>
    <row r="18" spans="1:7" ht="24" customHeight="1" thickBot="1">
      <c r="A18" s="88">
        <v>314</v>
      </c>
      <c r="B18" s="89" t="s">
        <v>96</v>
      </c>
      <c r="C18" s="24">
        <v>526</v>
      </c>
      <c r="D18" s="25"/>
      <c r="E18" s="24">
        <v>495</v>
      </c>
      <c r="F18" s="25"/>
      <c r="G18" s="15">
        <f t="shared" si="1"/>
        <v>94.10646387832699</v>
      </c>
    </row>
    <row r="19" spans="1:7" ht="12.75" customHeight="1" thickBot="1">
      <c r="A19" s="84">
        <v>400</v>
      </c>
      <c r="B19" s="90" t="s">
        <v>53</v>
      </c>
      <c r="C19" s="1">
        <f>SUM(C20:C26)</f>
        <v>108124</v>
      </c>
      <c r="D19" s="1">
        <f>SUM(D20:D26)</f>
        <v>0</v>
      </c>
      <c r="E19" s="1">
        <f>SUM(E20:E26)</f>
        <v>83069</v>
      </c>
      <c r="F19" s="21"/>
      <c r="G19" s="9">
        <f>E19/C19*100</f>
        <v>76.82753135289111</v>
      </c>
    </row>
    <row r="20" spans="1:7" ht="12" customHeight="1">
      <c r="A20" s="91">
        <v>405</v>
      </c>
      <c r="B20" s="92" t="s">
        <v>54</v>
      </c>
      <c r="C20" s="26">
        <v>347</v>
      </c>
      <c r="D20" s="27"/>
      <c r="E20" s="26">
        <v>196</v>
      </c>
      <c r="F20" s="27"/>
      <c r="G20" s="15">
        <f t="shared" si="1"/>
        <v>56.48414985590778</v>
      </c>
    </row>
    <row r="21" spans="1:7" ht="12" customHeight="1">
      <c r="A21" s="93">
        <v>406</v>
      </c>
      <c r="B21" s="94" t="s">
        <v>55</v>
      </c>
      <c r="C21" s="22">
        <v>12185</v>
      </c>
      <c r="D21" s="23"/>
      <c r="E21" s="22">
        <v>11815</v>
      </c>
      <c r="F21" s="23"/>
      <c r="G21" s="15">
        <f t="shared" si="1"/>
        <v>96.96347968814115</v>
      </c>
    </row>
    <row r="22" spans="1:7" ht="12" customHeight="1">
      <c r="A22" s="93">
        <v>407</v>
      </c>
      <c r="B22" s="95" t="s">
        <v>56</v>
      </c>
      <c r="C22" s="22">
        <v>75</v>
      </c>
      <c r="D22" s="23"/>
      <c r="E22" s="22"/>
      <c r="F22" s="23"/>
      <c r="G22" s="15"/>
    </row>
    <row r="23" spans="1:7" ht="12" customHeight="1">
      <c r="A23" s="96">
        <v>408</v>
      </c>
      <c r="B23" s="97" t="s">
        <v>57</v>
      </c>
      <c r="C23" s="24">
        <v>102</v>
      </c>
      <c r="D23" s="25"/>
      <c r="E23" s="24">
        <v>84</v>
      </c>
      <c r="F23" s="25"/>
      <c r="G23" s="15">
        <f t="shared" si="1"/>
        <v>82.35294117647058</v>
      </c>
    </row>
    <row r="24" spans="1:7" ht="12" customHeight="1">
      <c r="A24" s="98">
        <v>409</v>
      </c>
      <c r="B24" s="99" t="s">
        <v>97</v>
      </c>
      <c r="C24" s="13">
        <v>91887</v>
      </c>
      <c r="D24" s="28"/>
      <c r="E24" s="29">
        <v>70426</v>
      </c>
      <c r="F24" s="30"/>
      <c r="G24" s="15">
        <f t="shared" si="1"/>
        <v>76.64413899681131</v>
      </c>
    </row>
    <row r="25" spans="1:7" ht="12" customHeight="1">
      <c r="A25" s="98">
        <v>410</v>
      </c>
      <c r="B25" s="99" t="s">
        <v>98</v>
      </c>
      <c r="C25" s="13">
        <v>50</v>
      </c>
      <c r="D25" s="28"/>
      <c r="E25" s="29">
        <v>38</v>
      </c>
      <c r="F25" s="30"/>
      <c r="G25" s="15">
        <f t="shared" si="1"/>
        <v>76</v>
      </c>
    </row>
    <row r="26" spans="1:7" ht="12" customHeight="1" thickBot="1">
      <c r="A26" s="96">
        <v>412</v>
      </c>
      <c r="B26" s="100" t="s">
        <v>58</v>
      </c>
      <c r="C26" s="24">
        <v>3478</v>
      </c>
      <c r="D26" s="25"/>
      <c r="E26" s="24">
        <v>510</v>
      </c>
      <c r="F26" s="25"/>
      <c r="G26" s="15">
        <f t="shared" si="1"/>
        <v>14.66359976998275</v>
      </c>
    </row>
    <row r="27" spans="1:7" s="103" customFormat="1" ht="15.75" customHeight="1" thickBot="1">
      <c r="A27" s="101">
        <v>500</v>
      </c>
      <c r="B27" s="102" t="s">
        <v>59</v>
      </c>
      <c r="C27" s="31">
        <f>SUM(C28:C31)</f>
        <v>454454</v>
      </c>
      <c r="D27" s="31">
        <f>SUM(D28:D31)</f>
        <v>0</v>
      </c>
      <c r="E27" s="31">
        <f>SUM(E28:E31)</f>
        <v>254814</v>
      </c>
      <c r="F27" s="32"/>
      <c r="G27" s="9">
        <f>E27/C27*100</f>
        <v>56.070361356704964</v>
      </c>
    </row>
    <row r="28" spans="1:7" ht="12" customHeight="1">
      <c r="A28" s="104">
        <v>501</v>
      </c>
      <c r="B28" s="38" t="s">
        <v>60</v>
      </c>
      <c r="C28" s="13">
        <v>8671</v>
      </c>
      <c r="D28" s="14"/>
      <c r="E28" s="13">
        <v>1451</v>
      </c>
      <c r="F28" s="14"/>
      <c r="G28" s="15">
        <f t="shared" si="1"/>
        <v>16.73394072194672</v>
      </c>
    </row>
    <row r="29" spans="1:7" ht="12" customHeight="1">
      <c r="A29" s="104">
        <v>502</v>
      </c>
      <c r="B29" s="38" t="s">
        <v>61</v>
      </c>
      <c r="C29" s="13">
        <v>340121</v>
      </c>
      <c r="D29" s="14"/>
      <c r="E29" s="13">
        <v>164668</v>
      </c>
      <c r="F29" s="14"/>
      <c r="G29" s="15">
        <f t="shared" si="1"/>
        <v>48.414534827311456</v>
      </c>
    </row>
    <row r="30" spans="1:7" ht="12" customHeight="1">
      <c r="A30" s="105">
        <v>503</v>
      </c>
      <c r="B30" s="40" t="s">
        <v>62</v>
      </c>
      <c r="C30" s="16">
        <v>95498</v>
      </c>
      <c r="D30" s="17"/>
      <c r="E30" s="16">
        <v>83336</v>
      </c>
      <c r="F30" s="17"/>
      <c r="G30" s="15">
        <f t="shared" si="1"/>
        <v>87.26465475716769</v>
      </c>
    </row>
    <row r="31" spans="1:7" ht="12" customHeight="1" thickBot="1">
      <c r="A31" s="105">
        <v>505</v>
      </c>
      <c r="B31" s="40" t="s">
        <v>63</v>
      </c>
      <c r="C31" s="16">
        <v>10164</v>
      </c>
      <c r="D31" s="17"/>
      <c r="E31" s="16">
        <v>5359</v>
      </c>
      <c r="F31" s="17"/>
      <c r="G31" s="15">
        <f t="shared" si="1"/>
        <v>52.72530499803227</v>
      </c>
    </row>
    <row r="32" spans="1:7" s="103" customFormat="1" ht="12" customHeight="1" thickBot="1">
      <c r="A32" s="101">
        <v>600</v>
      </c>
      <c r="B32" s="102" t="s">
        <v>64</v>
      </c>
      <c r="C32" s="31">
        <v>306</v>
      </c>
      <c r="D32" s="32"/>
      <c r="E32" s="31">
        <v>202</v>
      </c>
      <c r="F32" s="32"/>
      <c r="G32" s="9">
        <f>E32/C32*100</f>
        <v>66.01307189542483</v>
      </c>
    </row>
    <row r="33" spans="1:7" s="103" customFormat="1" ht="12" customHeight="1" thickBot="1">
      <c r="A33" s="73">
        <v>700</v>
      </c>
      <c r="B33" s="74" t="s">
        <v>65</v>
      </c>
      <c r="C33" s="33">
        <f>SUM(C34:C38)</f>
        <v>250809</v>
      </c>
      <c r="D33" s="33">
        <f>SUM(D34:D38)</f>
        <v>0</v>
      </c>
      <c r="E33" s="33">
        <f>SUM(E34:E38)</f>
        <v>212158</v>
      </c>
      <c r="F33" s="34"/>
      <c r="G33" s="9">
        <f>E33/C33*100</f>
        <v>84.58946847999871</v>
      </c>
    </row>
    <row r="34" spans="1:7" s="103" customFormat="1" ht="12" customHeight="1">
      <c r="A34" s="106">
        <v>701</v>
      </c>
      <c r="B34" s="36" t="s">
        <v>66</v>
      </c>
      <c r="C34" s="35">
        <v>98992</v>
      </c>
      <c r="D34" s="36"/>
      <c r="E34" s="35">
        <v>84837</v>
      </c>
      <c r="F34" s="36"/>
      <c r="G34" s="15">
        <f aca="true" t="shared" si="2" ref="G34:G46">E34/C34*100</f>
        <v>85.70086471634072</v>
      </c>
    </row>
    <row r="35" spans="1:7" s="103" customFormat="1" ht="12" customHeight="1">
      <c r="A35" s="104">
        <v>702</v>
      </c>
      <c r="B35" s="38" t="s">
        <v>67</v>
      </c>
      <c r="C35" s="37">
        <v>98520</v>
      </c>
      <c r="D35" s="38"/>
      <c r="E35" s="37">
        <v>81852</v>
      </c>
      <c r="F35" s="38"/>
      <c r="G35" s="15">
        <f t="shared" si="2"/>
        <v>83.0816077953715</v>
      </c>
    </row>
    <row r="36" spans="1:7" s="103" customFormat="1" ht="12" customHeight="1">
      <c r="A36" s="104">
        <v>703</v>
      </c>
      <c r="B36" s="38" t="s">
        <v>129</v>
      </c>
      <c r="C36" s="37">
        <v>37759</v>
      </c>
      <c r="D36" s="38"/>
      <c r="E36" s="37">
        <v>33252</v>
      </c>
      <c r="F36" s="38"/>
      <c r="G36" s="15">
        <f t="shared" si="2"/>
        <v>88.06377287534097</v>
      </c>
    </row>
    <row r="37" spans="1:7" s="103" customFormat="1" ht="12" customHeight="1">
      <c r="A37" s="104">
        <v>707</v>
      </c>
      <c r="B37" s="42" t="s">
        <v>68</v>
      </c>
      <c r="C37" s="37">
        <v>9344</v>
      </c>
      <c r="D37" s="38"/>
      <c r="E37" s="37">
        <v>7246</v>
      </c>
      <c r="F37" s="38"/>
      <c r="G37" s="15">
        <f t="shared" si="2"/>
        <v>77.5470890410959</v>
      </c>
    </row>
    <row r="38" spans="1:7" s="103" customFormat="1" ht="12" customHeight="1" thickBot="1">
      <c r="A38" s="105">
        <v>709</v>
      </c>
      <c r="B38" s="64" t="s">
        <v>69</v>
      </c>
      <c r="C38" s="39">
        <v>6194</v>
      </c>
      <c r="D38" s="40"/>
      <c r="E38" s="39">
        <v>4971</v>
      </c>
      <c r="F38" s="40"/>
      <c r="G38" s="15">
        <f t="shared" si="2"/>
        <v>80.25508556667744</v>
      </c>
    </row>
    <row r="39" spans="1:7" s="103" customFormat="1" ht="12" customHeight="1" thickBot="1">
      <c r="A39" s="84">
        <v>800</v>
      </c>
      <c r="B39" s="90" t="s">
        <v>70</v>
      </c>
      <c r="C39" s="31">
        <f>SUM(C40:C41)</f>
        <v>27071</v>
      </c>
      <c r="D39" s="31">
        <f>SUM(D40:D41)</f>
        <v>0</v>
      </c>
      <c r="E39" s="31">
        <f>SUM(E40:E41)</f>
        <v>22438</v>
      </c>
      <c r="F39" s="32"/>
      <c r="G39" s="9">
        <f>E39/C39*100</f>
        <v>82.88574489305898</v>
      </c>
    </row>
    <row r="40" spans="1:7" s="103" customFormat="1" ht="12" customHeight="1">
      <c r="A40" s="106">
        <v>801</v>
      </c>
      <c r="B40" s="36" t="s">
        <v>71</v>
      </c>
      <c r="C40" s="35">
        <v>27071</v>
      </c>
      <c r="D40" s="36"/>
      <c r="E40" s="35">
        <v>22438</v>
      </c>
      <c r="F40" s="36"/>
      <c r="G40" s="15">
        <f t="shared" si="2"/>
        <v>82.88574489305898</v>
      </c>
    </row>
    <row r="41" spans="1:7" s="103" customFormat="1" ht="12" customHeight="1" thickBot="1">
      <c r="A41" s="105">
        <v>804</v>
      </c>
      <c r="B41" s="40" t="s">
        <v>72</v>
      </c>
      <c r="C41" s="39"/>
      <c r="D41" s="40"/>
      <c r="E41" s="39"/>
      <c r="F41" s="40"/>
      <c r="G41" s="15"/>
    </row>
    <row r="42" spans="1:7" s="103" customFormat="1" ht="12" customHeight="1" thickBot="1">
      <c r="A42" s="107">
        <v>1000</v>
      </c>
      <c r="B42" s="90" t="s">
        <v>74</v>
      </c>
      <c r="C42" s="31">
        <f>SUM(C43:C46)</f>
        <v>49533</v>
      </c>
      <c r="D42" s="31">
        <f>SUM(D43:D46)</f>
        <v>0</v>
      </c>
      <c r="E42" s="31">
        <f>SUM(E43:E46)</f>
        <v>30808</v>
      </c>
      <c r="F42" s="32"/>
      <c r="G42" s="9">
        <f>E42/C42*100</f>
        <v>62.196919225566795</v>
      </c>
    </row>
    <row r="43" spans="1:7" s="103" customFormat="1" ht="12" customHeight="1">
      <c r="A43" s="108">
        <v>1002</v>
      </c>
      <c r="B43" s="41" t="s">
        <v>99</v>
      </c>
      <c r="C43" s="37"/>
      <c r="D43" s="36"/>
      <c r="E43" s="37"/>
      <c r="F43" s="36"/>
      <c r="G43" s="15"/>
    </row>
    <row r="44" spans="1:7" s="110" customFormat="1" ht="13.5" customHeight="1">
      <c r="A44" s="109">
        <v>1003</v>
      </c>
      <c r="B44" s="42" t="s">
        <v>75</v>
      </c>
      <c r="C44" s="41">
        <v>45372</v>
      </c>
      <c r="D44" s="42"/>
      <c r="E44" s="41">
        <v>27037</v>
      </c>
      <c r="F44" s="42"/>
      <c r="G44" s="15">
        <f t="shared" si="2"/>
        <v>59.58961474036851</v>
      </c>
    </row>
    <row r="45" spans="1:7" s="110" customFormat="1" ht="13.5" customHeight="1">
      <c r="A45" s="111">
        <v>1004</v>
      </c>
      <c r="B45" s="64" t="s">
        <v>134</v>
      </c>
      <c r="C45" s="63">
        <v>2256</v>
      </c>
      <c r="D45" s="64"/>
      <c r="E45" s="63">
        <v>2256</v>
      </c>
      <c r="F45" s="64"/>
      <c r="G45" s="15">
        <f t="shared" si="2"/>
        <v>100</v>
      </c>
    </row>
    <row r="46" spans="1:7" s="103" customFormat="1" ht="12" customHeight="1" thickBot="1">
      <c r="A46" s="112">
        <v>1006</v>
      </c>
      <c r="B46" s="113" t="s">
        <v>76</v>
      </c>
      <c r="C46" s="43">
        <v>1905</v>
      </c>
      <c r="D46" s="44"/>
      <c r="E46" s="43">
        <v>1515</v>
      </c>
      <c r="F46" s="44"/>
      <c r="G46" s="15">
        <f t="shared" si="2"/>
        <v>79.52755905511812</v>
      </c>
    </row>
    <row r="47" spans="1:7" ht="13.5" customHeight="1" hidden="1">
      <c r="A47" s="114">
        <v>1101</v>
      </c>
      <c r="B47" s="115" t="s">
        <v>77</v>
      </c>
      <c r="C47" s="26"/>
      <c r="D47" s="27"/>
      <c r="E47" s="26"/>
      <c r="F47" s="27"/>
      <c r="G47" s="45"/>
    </row>
    <row r="48" spans="1:7" ht="13.5" customHeight="1" hidden="1">
      <c r="A48" s="108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8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1">
        <v>1104</v>
      </c>
      <c r="B50" s="100" t="s">
        <v>80</v>
      </c>
      <c r="C50" s="24"/>
      <c r="D50" s="25"/>
      <c r="E50" s="24"/>
      <c r="F50" s="25"/>
      <c r="G50" s="46"/>
    </row>
    <row r="51" spans="1:7" ht="13.5" customHeight="1" thickBot="1">
      <c r="A51" s="107">
        <v>1100</v>
      </c>
      <c r="B51" s="90" t="s">
        <v>73</v>
      </c>
      <c r="C51" s="1">
        <f>SUM(C52:C54)</f>
        <v>11527</v>
      </c>
      <c r="D51" s="1">
        <f>SUM(D52:D54)</f>
        <v>0</v>
      </c>
      <c r="E51" s="1">
        <f>SUM(E52:E54)</f>
        <v>10001</v>
      </c>
      <c r="F51" s="47"/>
      <c r="G51" s="9">
        <f>E51/C51*100</f>
        <v>86.7615164396634</v>
      </c>
    </row>
    <row r="52" spans="1:7" ht="13.5" customHeight="1">
      <c r="A52" s="109">
        <v>1101</v>
      </c>
      <c r="B52" s="116" t="s">
        <v>100</v>
      </c>
      <c r="C52" s="22"/>
      <c r="D52" s="48"/>
      <c r="E52" s="49"/>
      <c r="F52" s="50"/>
      <c r="G52" s="15"/>
    </row>
    <row r="53" spans="1:7" ht="13.5" customHeight="1">
      <c r="A53" s="108">
        <v>1102</v>
      </c>
      <c r="B53" s="42" t="s">
        <v>101</v>
      </c>
      <c r="C53" s="13">
        <v>11527</v>
      </c>
      <c r="D53" s="28"/>
      <c r="E53" s="29">
        <v>10001</v>
      </c>
      <c r="F53" s="30"/>
      <c r="G53" s="15">
        <f>E53/C53*100</f>
        <v>86.7615164396634</v>
      </c>
    </row>
    <row r="54" spans="1:7" ht="13.5" customHeight="1" thickBot="1">
      <c r="A54" s="117">
        <v>1103</v>
      </c>
      <c r="B54" s="64" t="s">
        <v>102</v>
      </c>
      <c r="C54" s="16"/>
      <c r="D54" s="51"/>
      <c r="E54" s="52"/>
      <c r="F54" s="53"/>
      <c r="G54" s="15"/>
    </row>
    <row r="55" spans="1:7" ht="13.5" customHeight="1" thickBot="1">
      <c r="A55" s="107">
        <v>1200</v>
      </c>
      <c r="B55" s="90" t="s">
        <v>103</v>
      </c>
      <c r="C55" s="1">
        <v>526</v>
      </c>
      <c r="D55" s="54"/>
      <c r="E55" s="55">
        <v>526</v>
      </c>
      <c r="F55" s="47"/>
      <c r="G55" s="9">
        <f>E55/C55*100</f>
        <v>100</v>
      </c>
    </row>
    <row r="56" spans="1:7" ht="13.5" customHeight="1" thickBot="1">
      <c r="A56" s="118">
        <v>1300</v>
      </c>
      <c r="B56" s="119" t="s">
        <v>49</v>
      </c>
      <c r="C56" s="56"/>
      <c r="D56" s="57"/>
      <c r="E56" s="58"/>
      <c r="F56" s="59"/>
      <c r="G56" s="60"/>
    </row>
    <row r="57" spans="1:7" ht="16.5" customHeight="1" thickBot="1">
      <c r="A57" s="120"/>
      <c r="B57" s="121" t="s">
        <v>104</v>
      </c>
      <c r="C57" s="1">
        <f>C5+C14+C15+C19+C27+C32+C33+C39+C42+C51+C56+C55</f>
        <v>964459</v>
      </c>
      <c r="D57" s="1">
        <f>D5+D14+D15+D19+D27+D32+D33+D39+D42+D51+D56+D55-1</f>
        <v>-1</v>
      </c>
      <c r="E57" s="1">
        <f>E5+E14+E15+E19+E27+E32+E33+E39+E42+E51+E56+E55+1</f>
        <v>662450</v>
      </c>
      <c r="F57" s="47"/>
      <c r="G57" s="9">
        <f>E57/C57*100</f>
        <v>68.68617535841337</v>
      </c>
    </row>
    <row r="58" ht="9.75" customHeight="1"/>
    <row r="59" spans="1:2" ht="14.25">
      <c r="A59" s="122" t="s">
        <v>115</v>
      </c>
      <c r="B59" s="122"/>
    </row>
    <row r="60" spans="1:2" ht="14.25">
      <c r="A60" s="123" t="s">
        <v>114</v>
      </c>
      <c r="B60" s="123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2020-11-05T06:48:39Z</dcterms:modified>
  <cp:category/>
  <cp:version/>
  <cp:contentType/>
  <cp:contentStatus/>
</cp:coreProperties>
</file>