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" sheetId="1" r:id="rId1"/>
    <sheet name="расходы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<sst xmlns="http://schemas.openxmlformats.org/spreadsheetml/2006/main" count="142" uniqueCount="137">
  <si>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</si>
  <si>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</si>
  <si>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</si>
  <si>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</si>
  <si>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</si>
  <si>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</si>
  <si>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</si>
  <si>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</si>
  <si>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</si>
  <si>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</si>
  <si>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</si>
  <si>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</si>
  <si>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</si>
  <si>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</si>
  <si>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</si>
  <si>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</si>
  <si>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</si>
  <si>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</si>
  <si>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</si>
  <si>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</si>
  <si>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</si>
  <si>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</si>
  <si>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</si>
  <si>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</si>
  <si>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</si>
  <si>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</si>
  <si>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</si>
  <si>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</si>
  <si>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</si>
  <si>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</si>
  <si>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</si>
  <si>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</si>
  <si>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</si>
  <si>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</si>
  <si>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</si>
  <si>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</si>
  <si>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</si>
  <si>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</si>
  <si>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</si>
  <si>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</si>
  <si>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</si>
  <si>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</si>
  <si>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</si>
  <si>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</si>
  <si>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</si>
  <si>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</si>
  <si>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</si>
  <si>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</si>
  <si>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</si>
  <si>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</si>
  <si>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</si>
  <si>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</si>
  <si>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</si>
  <si>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</si>
  <si>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</si>
  <si>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</si>
  <si>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</si>
  <si>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</si>
  <si>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</si>
  <si>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</si>
  <si>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</si>
  <si>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</si>
  <si>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</si>
  <si>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</si>
  <si>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</si>
  <si>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</si>
  <si>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</si>
  <si>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</si>
  <si>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</si>
  <si>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</si>
  <si>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</si>
  <si>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</si>
  <si>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</si>
  <si>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</si>
  <si>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</si>
  <si>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</si>
  <si>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</si>
  <si>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</si>
  <si>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</si>
  <si>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</si>
  <si>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</si>
  <si>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</si>
  <si>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</si>
  <si>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</si>
  <si>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</si>
  <si>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</si>
  <si>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</si>
  <si>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</si>
  <si>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</si>
  <si>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</si>
  <si>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</si>
  <si>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</si>
  <si>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</si>
  <si>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</si>
  <si>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</si>
  <si>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</si>
  <si>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</si>
  <si>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</si>
  <si>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</si>
  <si>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</si>
  <si>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</si>
  <si>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</si>
  <si>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</si>
  <si>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</si>
  <si>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</si>
  <si>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</si>
  <si>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</si>
  <si>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</si>
  <si>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</si>
  <si>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</si>
  <si>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</si>
  <si>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</si>
  <si>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</si>
  <si>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</si>
  <si>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</si>
  <si>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</si>
  <si>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</si>
  <si>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</si>
  <si>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</si>
  <si>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</si>
  <si>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</si>
  <si>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</si>
  <si>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</si>
  <si>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</si>
  <si>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</si>
  <si>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</si>
  <si>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</si>
  <si>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</si>
  <si>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</si>
  <si>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</si>
  <si>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2 18 00000</t>
  </si>
  <si>
    <t>Доходы бюджетов бюджетной системы Российской Федерации от возврата остатков субсидий, субвенций  и иных межбюджетных трансфертов, имеющих целевое значение, прошлых лет</t>
  </si>
  <si>
    <t>34344-2-82-90 (145)</t>
  </si>
  <si>
    <t>Дотации бюджетам городских округов на поддержку мер по обеспечению сбалансированности бюджетов</t>
  </si>
  <si>
    <t>по доходам по состоянию на 01 октября 2020 года.</t>
  </si>
  <si>
    <t>по расходам  по состоянию на 01 октября 2020 года</t>
  </si>
  <si>
    <t>Охрана семьи и детства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</si>
</sst>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2" fillId="33" borderId="10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180" fontId="0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1" fontId="0" fillId="33" borderId="11" xfId="0" applyNumberFormat="1" applyFill="1" applyBorder="1" applyAlignment="1">
      <alignment/>
    </xf>
    <xf numFmtId="0" fontId="1" fillId="33" borderId="14" xfId="0" applyFont="1" applyFill="1" applyBorder="1" applyAlignment="1">
      <alignment wrapText="1"/>
    </xf>
    <xf numFmtId="0" fontId="12" fillId="33" borderId="15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0" fontId="0" fillId="33" borderId="17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2" fontId="0" fillId="33" borderId="17" xfId="0" applyNumberFormat="1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12" fillId="33" borderId="35" xfId="0" applyFont="1" applyFill="1" applyBorder="1" applyAlignment="1">
      <alignment/>
    </xf>
    <xf numFmtId="0" fontId="12" fillId="33" borderId="36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12" fillId="33" borderId="37" xfId="0" applyFont="1" applyFill="1" applyBorder="1" applyAlignment="1">
      <alignment/>
    </xf>
    <xf numFmtId="0" fontId="12" fillId="33" borderId="38" xfId="0" applyFont="1" applyFill="1" applyBorder="1" applyAlignment="1">
      <alignment/>
    </xf>
    <xf numFmtId="0" fontId="12" fillId="33" borderId="39" xfId="0" applyFont="1" applyFill="1" applyBorder="1" applyAlignment="1">
      <alignment/>
    </xf>
    <xf numFmtId="2" fontId="12" fillId="33" borderId="15" xfId="0" applyNumberFormat="1" applyFont="1" applyFill="1" applyBorder="1" applyAlignment="1">
      <alignment/>
    </xf>
    <xf numFmtId="1" fontId="0" fillId="33" borderId="17" xfId="0" applyNumberFormat="1" applyFill="1" applyBorder="1" applyAlignment="1">
      <alignment/>
    </xf>
    <xf numFmtId="0" fontId="0" fillId="33" borderId="0" xfId="0" applyFill="1" applyAlignment="1">
      <alignment/>
    </xf>
    <xf numFmtId="0" fontId="4" fillId="33" borderId="12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3" fillId="33" borderId="40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80" fontId="0" fillId="33" borderId="4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42" xfId="0" applyFill="1" applyBorder="1" applyAlignment="1">
      <alignment/>
    </xf>
    <xf numFmtId="1" fontId="0" fillId="33" borderId="24" xfId="0" applyNumberFormat="1" applyFill="1" applyBorder="1" applyAlignment="1">
      <alignment/>
    </xf>
    <xf numFmtId="2" fontId="0" fillId="33" borderId="23" xfId="0" applyNumberFormat="1" applyFill="1" applyBorder="1" applyAlignment="1">
      <alignment/>
    </xf>
    <xf numFmtId="180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wrapText="1"/>
    </xf>
    <xf numFmtId="0" fontId="0" fillId="33" borderId="43" xfId="0" applyFill="1" applyBorder="1" applyAlignment="1">
      <alignment/>
    </xf>
    <xf numFmtId="0" fontId="0" fillId="33" borderId="19" xfId="0" applyFill="1" applyBorder="1" applyAlignment="1">
      <alignment wrapText="1"/>
    </xf>
    <xf numFmtId="0" fontId="0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wrapText="1"/>
    </xf>
    <xf numFmtId="49" fontId="0" fillId="33" borderId="11" xfId="0" applyNumberFormat="1" applyFill="1" applyBorder="1" applyAlignment="1">
      <alignment horizontal="center" vertical="center"/>
    </xf>
    <xf numFmtId="0" fontId="0" fillId="33" borderId="26" xfId="0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9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22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22" xfId="0" applyNumberFormat="1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wrapText="1"/>
    </xf>
    <xf numFmtId="0" fontId="0" fillId="33" borderId="17" xfId="0" applyFill="1" applyBorder="1" applyAlignment="1">
      <alignment/>
    </xf>
    <xf numFmtId="3" fontId="1" fillId="33" borderId="17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" fillId="33" borderId="18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1" fillId="33" borderId="26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wrapText="1"/>
    </xf>
    <xf numFmtId="0" fontId="0" fillId="33" borderId="22" xfId="0" applyFill="1" applyBorder="1" applyAlignment="1">
      <alignment/>
    </xf>
    <xf numFmtId="0" fontId="5" fillId="33" borderId="45" xfId="0" applyFont="1" applyFill="1" applyBorder="1" applyAlignment="1">
      <alignment horizontal="left"/>
    </xf>
    <xf numFmtId="0" fontId="5" fillId="33" borderId="46" xfId="0" applyFont="1" applyFill="1" applyBorder="1" applyAlignment="1">
      <alignment horizontal="left"/>
    </xf>
    <xf numFmtId="1" fontId="0" fillId="33" borderId="10" xfId="0" applyNumberFormat="1" applyFill="1" applyBorder="1" applyAlignment="1">
      <alignment/>
    </xf>
    <xf numFmtId="2" fontId="0" fillId="33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14" fillId="33" borderId="0" xfId="0" applyFont="1" applyFill="1" applyAlignment="1">
      <alignment/>
    </xf>
    <xf numFmtId="0" fontId="1" fillId="33" borderId="16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0" fontId="3" fillId="33" borderId="15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180" fontId="0" fillId="33" borderId="17" xfId="0" applyNumberFormat="1" applyFont="1" applyFill="1" applyBorder="1" applyAlignment="1">
      <alignment horizontal="center" wrapText="1"/>
    </xf>
    <xf numFmtId="0" fontId="4" fillId="33" borderId="18" xfId="0" applyFont="1" applyFill="1" applyBorder="1" applyAlignment="1">
      <alignment wrapText="1"/>
    </xf>
    <xf numFmtId="0" fontId="0" fillId="33" borderId="0" xfId="0" applyFill="1" applyAlignment="1">
      <alignment wrapText="1"/>
    </xf>
    <xf numFmtId="180" fontId="0" fillId="33" borderId="11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wrapText="1"/>
    </xf>
    <xf numFmtId="180" fontId="0" fillId="33" borderId="20" xfId="0" applyNumberFormat="1" applyFont="1" applyFill="1" applyBorder="1" applyAlignment="1">
      <alignment horizontal="center"/>
    </xf>
    <xf numFmtId="0" fontId="4" fillId="33" borderId="47" xfId="0" applyFont="1" applyFill="1" applyBorder="1" applyAlignment="1">
      <alignment horizontal="left" vertical="center" wrapText="1"/>
    </xf>
    <xf numFmtId="180" fontId="12" fillId="33" borderId="15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left" vertical="center" wrapText="1"/>
    </xf>
    <xf numFmtId="180" fontId="0" fillId="33" borderId="17" xfId="0" applyNumberFormat="1" applyFill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0" fillId="33" borderId="23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9" fillId="33" borderId="22" xfId="0" applyFont="1" applyFill="1" applyBorder="1" applyAlignment="1">
      <alignment/>
    </xf>
    <xf numFmtId="180" fontId="1" fillId="33" borderId="24" xfId="0" applyNumberFormat="1" applyFont="1" applyFill="1" applyBorder="1" applyAlignment="1">
      <alignment horizontal="center"/>
    </xf>
    <xf numFmtId="0" fontId="1" fillId="33" borderId="48" xfId="0" applyFont="1" applyFill="1" applyBorder="1" applyAlignment="1">
      <alignment wrapText="1"/>
    </xf>
    <xf numFmtId="180" fontId="1" fillId="33" borderId="17" xfId="0" applyNumberFormat="1" applyFont="1" applyFill="1" applyBorder="1" applyAlignment="1">
      <alignment horizontal="center"/>
    </xf>
    <xf numFmtId="0" fontId="0" fillId="33" borderId="2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180" fontId="1" fillId="33" borderId="2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1" fillId="33" borderId="11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vertical="center"/>
    </xf>
    <xf numFmtId="0" fontId="10" fillId="33" borderId="0" xfId="0" applyFont="1" applyFill="1" applyAlignment="1">
      <alignment/>
    </xf>
    <xf numFmtId="180" fontId="0" fillId="33" borderId="11" xfId="0" applyNumberFormat="1" applyFont="1" applyFill="1" applyBorder="1" applyAlignment="1">
      <alignment horizontal="center"/>
    </xf>
    <xf numFmtId="180" fontId="0" fillId="33" borderId="12" xfId="0" applyNumberFormat="1" applyFont="1" applyFill="1" applyBorder="1" applyAlignment="1">
      <alignment horizontal="center"/>
    </xf>
    <xf numFmtId="180" fontId="0" fillId="33" borderId="17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23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22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1.7109375" style="62" customWidth="1"/>
    <col min="2" max="2" width="47.57421875" style="62" customWidth="1"/>
    <col min="3" max="3" width="8.421875" style="62" customWidth="1"/>
    <col min="4" max="4" width="7.8515625" style="62" customWidth="1"/>
    <col min="5" max="5" width="7.7109375" style="62" customWidth="1"/>
    <col min="6" max="6" width="8.140625" style="62" customWidth="1"/>
    <col min="7" max="7" width="8.28125" style="62" customWidth="1"/>
    <col min="8" max="16384" width="9.140625" style="62" customWidth="1"/>
  </cols>
  <sheetData>
    <row r="1" spans="1:7" ht="12.75">
      <c r="A1" s="65" t="s">
        <v>105</v>
      </c>
      <c r="B1" s="65"/>
      <c r="C1" s="65"/>
      <c r="D1" s="65"/>
      <c r="E1" s="65"/>
      <c r="F1" s="65"/>
      <c r="G1" s="65"/>
    </row>
    <row r="2" spans="1:7" ht="12.75" customHeight="1">
      <c r="A2" s="65" t="s">
        <v>134</v>
      </c>
      <c r="B2" s="65"/>
      <c r="C2" s="65"/>
      <c r="D2" s="65"/>
      <c r="E2" s="65"/>
      <c r="F2" s="65"/>
      <c r="G2" s="65"/>
    </row>
    <row r="3" spans="5:7" ht="11.25" customHeight="1" thickBot="1">
      <c r="E3" s="66" t="s">
        <v>0</v>
      </c>
      <c r="F3" s="66"/>
      <c r="G3" s="66"/>
    </row>
    <row r="4" spans="1:7" ht="12.75">
      <c r="A4" s="67" t="s">
        <v>1</v>
      </c>
      <c r="B4" s="67" t="s">
        <v>2</v>
      </c>
      <c r="C4" s="68" t="s">
        <v>84</v>
      </c>
      <c r="D4" s="68" t="s">
        <v>86</v>
      </c>
      <c r="E4" s="69" t="s">
        <v>3</v>
      </c>
      <c r="F4" s="68" t="s">
        <v>85</v>
      </c>
      <c r="G4" s="70" t="s">
        <v>87</v>
      </c>
    </row>
    <row r="5" spans="1:7" ht="12.75">
      <c r="A5" s="71"/>
      <c r="B5" s="71"/>
      <c r="C5" s="72"/>
      <c r="D5" s="72"/>
      <c r="E5" s="73"/>
      <c r="F5" s="72"/>
      <c r="G5" s="74"/>
    </row>
    <row r="6" spans="1:7" ht="21" customHeight="1" thickBot="1">
      <c r="A6" s="75"/>
      <c r="B6" s="75"/>
      <c r="C6" s="76"/>
      <c r="D6" s="76"/>
      <c r="E6" s="77"/>
      <c r="F6" s="76"/>
      <c r="G6" s="78"/>
    </row>
    <row r="7" spans="1:7" ht="16.5" customHeight="1" thickBot="1">
      <c r="A7" s="79" t="s">
        <v>4</v>
      </c>
      <c r="B7" s="80" t="s">
        <v>5</v>
      </c>
      <c r="C7" s="81">
        <f>SUM(C8:C24)</f>
        <v>113685</v>
      </c>
      <c r="D7" s="82">
        <f>SUM(D8:D24)</f>
        <v>85263.75</v>
      </c>
      <c r="E7" s="82">
        <f>SUM(E8:E24)</f>
        <v>83489</v>
      </c>
      <c r="F7" s="83">
        <f>E7/D7*100</f>
        <v>97.91851754115906</v>
      </c>
      <c r="G7" s="83">
        <f>E7/C7*100</f>
        <v>73.4388881558693</v>
      </c>
    </row>
    <row r="8" spans="1:7" ht="13.5" customHeight="1">
      <c r="A8" s="84" t="s">
        <v>6</v>
      </c>
      <c r="B8" s="85" t="s">
        <v>7</v>
      </c>
      <c r="C8" s="86">
        <v>87382</v>
      </c>
      <c r="D8" s="61">
        <f>C8/12*9</f>
        <v>65536.5</v>
      </c>
      <c r="E8" s="87">
        <v>64966</v>
      </c>
      <c r="F8" s="88">
        <f>E8/D8*100</f>
        <v>99.12949272542781</v>
      </c>
      <c r="G8" s="88">
        <f>E8/C8*100</f>
        <v>74.34711954407086</v>
      </c>
    </row>
    <row r="9" spans="1:7" ht="27.75" customHeight="1">
      <c r="A9" s="89" t="s">
        <v>106</v>
      </c>
      <c r="B9" s="90" t="s">
        <v>108</v>
      </c>
      <c r="C9" s="91">
        <v>8433</v>
      </c>
      <c r="D9" s="5">
        <f>C9/12*9</f>
        <v>6324.75</v>
      </c>
      <c r="E9" s="5">
        <v>5801</v>
      </c>
      <c r="F9" s="2">
        <f>E9/D9*100</f>
        <v>91.71904027827186</v>
      </c>
      <c r="G9" s="2">
        <f>E9/C9*100</f>
        <v>68.7892802087039</v>
      </c>
    </row>
    <row r="10" spans="1:7" ht="27.75" customHeight="1">
      <c r="A10" s="89" t="s">
        <v>118</v>
      </c>
      <c r="B10" s="92" t="s">
        <v>119</v>
      </c>
      <c r="C10" s="91">
        <v>3005</v>
      </c>
      <c r="D10" s="5">
        <f>C10/12*9</f>
        <v>2253.75</v>
      </c>
      <c r="E10" s="5">
        <v>2749</v>
      </c>
      <c r="F10" s="2">
        <f>E10/D10*100</f>
        <v>121.9744869661675</v>
      </c>
      <c r="G10" s="2">
        <f>E10/C10*100</f>
        <v>91.48086522462563</v>
      </c>
    </row>
    <row r="11" spans="1:7" ht="24.75" customHeight="1">
      <c r="A11" s="93" t="s">
        <v>8</v>
      </c>
      <c r="B11" s="94" t="s">
        <v>9</v>
      </c>
      <c r="C11" s="91">
        <v>1705</v>
      </c>
      <c r="D11" s="5">
        <f>C11/12*9</f>
        <v>1278.75</v>
      </c>
      <c r="E11" s="5">
        <v>1293</v>
      </c>
      <c r="F11" s="2">
        <f>E11/D11*100</f>
        <v>101.11436950146629</v>
      </c>
      <c r="G11" s="2">
        <f>E11/C11*100</f>
        <v>75.8357771260997</v>
      </c>
    </row>
    <row r="12" spans="1:7" ht="12" customHeight="1">
      <c r="A12" s="95" t="s">
        <v>10</v>
      </c>
      <c r="B12" s="96" t="s">
        <v>11</v>
      </c>
      <c r="C12" s="91"/>
      <c r="D12" s="5"/>
      <c r="E12" s="97">
        <v>1</v>
      </c>
      <c r="F12" s="98"/>
      <c r="G12" s="98"/>
    </row>
    <row r="13" spans="1:7" ht="25.5" customHeight="1">
      <c r="A13" s="95" t="s">
        <v>107</v>
      </c>
      <c r="B13" s="96" t="s">
        <v>109</v>
      </c>
      <c r="C13" s="91">
        <v>115</v>
      </c>
      <c r="D13" s="5">
        <f>C13/12*9</f>
        <v>86.25</v>
      </c>
      <c r="E13" s="97">
        <v>40</v>
      </c>
      <c r="F13" s="2">
        <f>E13/D13*100</f>
        <v>46.3768115942029</v>
      </c>
      <c r="G13" s="2">
        <f>E13/C13*100</f>
        <v>34.78260869565217</v>
      </c>
    </row>
    <row r="14" spans="1:7" ht="12.75" customHeight="1">
      <c r="A14" s="95" t="s">
        <v>12</v>
      </c>
      <c r="B14" s="96" t="s">
        <v>13</v>
      </c>
      <c r="C14" s="91">
        <v>3578</v>
      </c>
      <c r="D14" s="5">
        <f>C14/12*9</f>
        <v>2683.5</v>
      </c>
      <c r="E14" s="97">
        <v>636</v>
      </c>
      <c r="F14" s="2">
        <f>E14/D14*100</f>
        <v>23.700391280044716</v>
      </c>
      <c r="G14" s="2">
        <f>E14/C14*100</f>
        <v>17.775293460033538</v>
      </c>
    </row>
    <row r="15" spans="1:7" ht="12.75">
      <c r="A15" s="99" t="s">
        <v>14</v>
      </c>
      <c r="B15" s="97" t="s">
        <v>15</v>
      </c>
      <c r="C15" s="91">
        <v>5224</v>
      </c>
      <c r="D15" s="5">
        <f>C15/12*9</f>
        <v>3918</v>
      </c>
      <c r="E15" s="97">
        <v>4069</v>
      </c>
      <c r="F15" s="2">
        <f>E15/D15*100</f>
        <v>103.85400714650332</v>
      </c>
      <c r="G15" s="2">
        <f>E15/C15*100</f>
        <v>77.8905053598775</v>
      </c>
    </row>
    <row r="16" spans="1:7" ht="12.75">
      <c r="A16" s="99" t="s">
        <v>16</v>
      </c>
      <c r="B16" s="14" t="s">
        <v>17</v>
      </c>
      <c r="C16" s="91"/>
      <c r="D16" s="5"/>
      <c r="E16" s="97">
        <v>50</v>
      </c>
      <c r="F16" s="2"/>
      <c r="G16" s="2"/>
    </row>
    <row r="17" spans="1:7" ht="25.5">
      <c r="A17" s="99" t="s">
        <v>18</v>
      </c>
      <c r="B17" s="100" t="s">
        <v>88</v>
      </c>
      <c r="C17" s="91"/>
      <c r="D17" s="5"/>
      <c r="E17" s="97"/>
      <c r="F17" s="2"/>
      <c r="G17" s="2"/>
    </row>
    <row r="18" spans="1:7" ht="24" customHeight="1">
      <c r="A18" s="101" t="s">
        <v>19</v>
      </c>
      <c r="B18" s="94" t="s">
        <v>89</v>
      </c>
      <c r="C18" s="91">
        <v>3550</v>
      </c>
      <c r="D18" s="5">
        <f>C18/12*9</f>
        <v>2662.5</v>
      </c>
      <c r="E18" s="97">
        <v>3128</v>
      </c>
      <c r="F18" s="2">
        <f>E18/D18*100</f>
        <v>117.48356807511738</v>
      </c>
      <c r="G18" s="2">
        <f>E18/C18*100</f>
        <v>88.11267605633802</v>
      </c>
    </row>
    <row r="19" spans="1:7" ht="15" customHeight="1">
      <c r="A19" s="101" t="s">
        <v>20</v>
      </c>
      <c r="B19" s="102" t="s">
        <v>21</v>
      </c>
      <c r="C19" s="91">
        <v>20</v>
      </c>
      <c r="D19" s="5">
        <f>C19/12*9</f>
        <v>15</v>
      </c>
      <c r="E19" s="97">
        <v>11</v>
      </c>
      <c r="F19" s="2">
        <f>E19/D19*100</f>
        <v>73.33333333333333</v>
      </c>
      <c r="G19" s="2">
        <f>E19/C19*100</f>
        <v>55.00000000000001</v>
      </c>
    </row>
    <row r="20" spans="1:7" ht="25.5">
      <c r="A20" s="99" t="s">
        <v>22</v>
      </c>
      <c r="B20" s="103" t="s">
        <v>23</v>
      </c>
      <c r="C20" s="91">
        <v>89</v>
      </c>
      <c r="D20" s="5">
        <f>C20/12*9</f>
        <v>66.75</v>
      </c>
      <c r="E20" s="97">
        <v>92</v>
      </c>
      <c r="F20" s="2">
        <f>E20/D20*100</f>
        <v>137.82771535580525</v>
      </c>
      <c r="G20" s="2">
        <f>E20/C20*100</f>
        <v>103.37078651685394</v>
      </c>
    </row>
    <row r="21" spans="1:7" ht="25.5">
      <c r="A21" s="99" t="s">
        <v>24</v>
      </c>
      <c r="B21" s="103" t="s">
        <v>25</v>
      </c>
      <c r="C21" s="91">
        <v>584</v>
      </c>
      <c r="D21" s="5">
        <f>C21/12*9</f>
        <v>438</v>
      </c>
      <c r="E21" s="97">
        <v>419</v>
      </c>
      <c r="F21" s="2">
        <f>E21/D21*100</f>
        <v>95.662100456621</v>
      </c>
      <c r="G21" s="2">
        <f>E21/C21*100</f>
        <v>71.74657534246576</v>
      </c>
    </row>
    <row r="22" spans="1:7" ht="12.75">
      <c r="A22" s="104" t="s">
        <v>26</v>
      </c>
      <c r="B22" s="103" t="s">
        <v>27</v>
      </c>
      <c r="C22" s="91"/>
      <c r="D22" s="5"/>
      <c r="E22" s="97"/>
      <c r="F22" s="2"/>
      <c r="G22" s="2"/>
    </row>
    <row r="23" spans="1:7" ht="15.75" customHeight="1">
      <c r="A23" s="99" t="s">
        <v>28</v>
      </c>
      <c r="B23" s="103" t="s">
        <v>29</v>
      </c>
      <c r="C23" s="91"/>
      <c r="D23" s="5"/>
      <c r="E23" s="97">
        <v>234</v>
      </c>
      <c r="F23" s="2"/>
      <c r="G23" s="2"/>
    </row>
    <row r="24" spans="1:7" ht="13.5" thickBot="1">
      <c r="A24" s="105" t="s">
        <v>30</v>
      </c>
      <c r="B24" s="106" t="s">
        <v>31</v>
      </c>
      <c r="C24" s="107"/>
      <c r="D24" s="108"/>
      <c r="E24" s="106"/>
      <c r="F24" s="109"/>
      <c r="G24" s="109"/>
    </row>
    <row r="25" spans="1:7" ht="15" customHeight="1" thickBot="1">
      <c r="A25" s="110" t="s">
        <v>32</v>
      </c>
      <c r="B25" s="111" t="s">
        <v>33</v>
      </c>
      <c r="C25" s="112">
        <f>C26+C35++C36+C37</f>
        <v>776343</v>
      </c>
      <c r="D25" s="112">
        <f>D26+D35+D36+D37</f>
        <v>578672</v>
      </c>
      <c r="E25" s="112">
        <f>E26+E35+E36+E37</f>
        <v>577449</v>
      </c>
      <c r="F25" s="113">
        <f>E25/D25*100</f>
        <v>99.78865402162192</v>
      </c>
      <c r="G25" s="113">
        <f aca="true" t="shared" si="0" ref="G25:G30">E25/C25*100</f>
        <v>74.38065391199508</v>
      </c>
    </row>
    <row r="26" spans="1:7" ht="28.5" customHeight="1" thickBot="1">
      <c r="A26" s="114" t="s">
        <v>34</v>
      </c>
      <c r="B26" s="115" t="s">
        <v>35</v>
      </c>
      <c r="C26" s="112">
        <f>SUM(C27,C30,C33,C34)</f>
        <v>776123</v>
      </c>
      <c r="D26" s="112">
        <f>SUM(D27,D30,D33,D34)</f>
        <v>578443</v>
      </c>
      <c r="E26" s="112">
        <f>SUM(E27,E30,E33,E34)</f>
        <v>578443</v>
      </c>
      <c r="F26" s="113">
        <f>E26/D26*100</f>
        <v>100</v>
      </c>
      <c r="G26" s="113">
        <f t="shared" si="0"/>
        <v>74.5298103522251</v>
      </c>
    </row>
    <row r="27" spans="1:7" ht="25.5">
      <c r="A27" s="116" t="s">
        <v>126</v>
      </c>
      <c r="B27" s="117" t="s">
        <v>125</v>
      </c>
      <c r="C27" s="118">
        <f>C28+C29</f>
        <v>260011</v>
      </c>
      <c r="D27" s="118">
        <f>D28+D29</f>
        <v>130008</v>
      </c>
      <c r="E27" s="118">
        <f>E28+E29</f>
        <v>130008</v>
      </c>
      <c r="F27" s="2">
        <f aca="true" t="shared" si="1" ref="F27:F34">E27/D27*100</f>
        <v>100</v>
      </c>
      <c r="G27" s="2">
        <f t="shared" si="0"/>
        <v>50.00096149778278</v>
      </c>
    </row>
    <row r="28" spans="1:7" ht="12.75">
      <c r="A28" s="119">
        <v>20215001</v>
      </c>
      <c r="B28" s="120" t="s">
        <v>90</v>
      </c>
      <c r="C28" s="118">
        <v>132132</v>
      </c>
      <c r="D28" s="118">
        <v>66066</v>
      </c>
      <c r="E28" s="121">
        <v>66066</v>
      </c>
      <c r="F28" s="2">
        <f t="shared" si="1"/>
        <v>100</v>
      </c>
      <c r="G28" s="2">
        <f t="shared" si="0"/>
        <v>50</v>
      </c>
    </row>
    <row r="29" spans="1:7" ht="32.25" customHeight="1">
      <c r="A29" s="119">
        <v>20215002</v>
      </c>
      <c r="B29" s="122" t="s">
        <v>133</v>
      </c>
      <c r="C29" s="118">
        <v>127879</v>
      </c>
      <c r="D29" s="98">
        <v>63942</v>
      </c>
      <c r="E29" s="121">
        <v>63942</v>
      </c>
      <c r="F29" s="2">
        <f t="shared" si="1"/>
        <v>100</v>
      </c>
      <c r="G29" s="2">
        <f t="shared" si="0"/>
        <v>50.00195497306047</v>
      </c>
    </row>
    <row r="30" spans="1:7" ht="29.25" customHeight="1">
      <c r="A30" s="101" t="s">
        <v>121</v>
      </c>
      <c r="B30" s="103" t="s">
        <v>122</v>
      </c>
      <c r="C30" s="98">
        <v>336352</v>
      </c>
      <c r="D30" s="98">
        <v>319063</v>
      </c>
      <c r="E30" s="97">
        <v>319063</v>
      </c>
      <c r="F30" s="2">
        <f t="shared" si="1"/>
        <v>100</v>
      </c>
      <c r="G30" s="2">
        <f t="shared" si="0"/>
        <v>94.85984920559414</v>
      </c>
    </row>
    <row r="31" spans="1:7" ht="51" hidden="1">
      <c r="A31" s="101" t="s">
        <v>91</v>
      </c>
      <c r="B31" s="123" t="s">
        <v>92</v>
      </c>
      <c r="C31" s="98"/>
      <c r="D31" s="98"/>
      <c r="E31" s="97"/>
      <c r="F31" s="2"/>
      <c r="G31" s="2"/>
    </row>
    <row r="32" spans="1:7" ht="12.75" customHeight="1" hidden="1">
      <c r="A32" s="93"/>
      <c r="B32" s="124"/>
      <c r="C32" s="98"/>
      <c r="D32" s="98"/>
      <c r="E32" s="97"/>
      <c r="F32" s="2" t="e">
        <f t="shared" si="1"/>
        <v>#DIV/0!</v>
      </c>
      <c r="G32" s="2" t="e">
        <f>E32/C32*100</f>
        <v>#DIV/0!</v>
      </c>
    </row>
    <row r="33" spans="1:7" ht="31.5" customHeight="1">
      <c r="A33" s="125" t="s">
        <v>124</v>
      </c>
      <c r="B33" s="103" t="s">
        <v>123</v>
      </c>
      <c r="C33" s="98">
        <v>172230</v>
      </c>
      <c r="D33" s="98">
        <v>124512</v>
      </c>
      <c r="E33" s="97">
        <v>124512</v>
      </c>
      <c r="F33" s="2">
        <f>E33/D33*100</f>
        <v>100</v>
      </c>
      <c r="G33" s="2">
        <f>E33/C33*100</f>
        <v>72.29402543110956</v>
      </c>
    </row>
    <row r="34" spans="1:7" ht="15" customHeight="1">
      <c r="A34" s="126" t="s">
        <v>127</v>
      </c>
      <c r="B34" s="127" t="s">
        <v>36</v>
      </c>
      <c r="C34" s="98">
        <v>7530</v>
      </c>
      <c r="D34" s="98">
        <v>4860</v>
      </c>
      <c r="E34" s="97">
        <v>4860</v>
      </c>
      <c r="F34" s="2">
        <f t="shared" si="1"/>
        <v>100</v>
      </c>
      <c r="G34" s="2">
        <f>E34/C34*100</f>
        <v>64.5418326693227</v>
      </c>
    </row>
    <row r="35" spans="1:7" ht="24.75" customHeight="1">
      <c r="A35" s="101" t="s">
        <v>37</v>
      </c>
      <c r="B35" s="103" t="s">
        <v>93</v>
      </c>
      <c r="C35" s="98"/>
      <c r="D35" s="109"/>
      <c r="E35" s="106"/>
      <c r="F35" s="98"/>
      <c r="G35" s="98"/>
    </row>
    <row r="36" spans="1:7" ht="51">
      <c r="A36" s="128" t="s">
        <v>130</v>
      </c>
      <c r="B36" s="6" t="s">
        <v>131</v>
      </c>
      <c r="C36" s="109">
        <v>220</v>
      </c>
      <c r="D36" s="98">
        <v>229</v>
      </c>
      <c r="E36" s="98">
        <v>229</v>
      </c>
      <c r="F36" s="106"/>
      <c r="G36" s="109"/>
    </row>
    <row r="37" spans="1:7" ht="54" customHeight="1" thickBot="1">
      <c r="A37" s="128" t="s">
        <v>128</v>
      </c>
      <c r="B37" s="6" t="s">
        <v>94</v>
      </c>
      <c r="C37" s="109"/>
      <c r="D37" s="85"/>
      <c r="E37" s="129">
        <v>-1223</v>
      </c>
      <c r="F37" s="106"/>
      <c r="G37" s="109"/>
    </row>
    <row r="38" spans="1:7" ht="27" customHeight="1" thickBot="1">
      <c r="A38" s="130" t="s">
        <v>38</v>
      </c>
      <c r="B38" s="131" t="s">
        <v>39</v>
      </c>
      <c r="C38" s="112"/>
      <c r="D38" s="112"/>
      <c r="E38" s="132"/>
      <c r="F38" s="112"/>
      <c r="G38" s="112"/>
    </row>
    <row r="39" spans="1:7" ht="18" customHeight="1" thickBot="1">
      <c r="A39" s="133" t="s">
        <v>40</v>
      </c>
      <c r="B39" s="134"/>
      <c r="C39" s="112">
        <f>C7+C25</f>
        <v>890028</v>
      </c>
      <c r="D39" s="112">
        <f>D7+D25</f>
        <v>663935.75</v>
      </c>
      <c r="E39" s="135">
        <f>E7+E25</f>
        <v>660938</v>
      </c>
      <c r="F39" s="136">
        <f>E39/D39*100</f>
        <v>99.54848793727406</v>
      </c>
      <c r="G39" s="136">
        <f>E39/C39*100</f>
        <v>74.26036034821377</v>
      </c>
    </row>
    <row r="40" ht="10.5" customHeight="1">
      <c r="A40" s="137"/>
    </row>
    <row r="41" ht="12.75" hidden="1"/>
    <row r="42" spans="1:2" ht="14.25">
      <c r="A42" s="138" t="s">
        <v>115</v>
      </c>
      <c r="B42" s="138"/>
    </row>
    <row r="43" spans="1:2" ht="14.25">
      <c r="A43" s="139" t="s">
        <v>114</v>
      </c>
      <c r="B43" s="139"/>
    </row>
    <row r="45" ht="12.75">
      <c r="A45" s="62" t="s">
        <v>116</v>
      </c>
    </row>
    <row r="46" ht="12.75">
      <c r="A46" s="62" t="s">
        <v>132</v>
      </c>
    </row>
  </sheetData>
  <sheetProtection/>
  <mergeCells count="12">
    <mergeCell ref="B4:B6"/>
    <mergeCell ref="C4:C6"/>
    <mergeCell ref="D4:D6"/>
    <mergeCell ref="A42:B42"/>
    <mergeCell ref="A1:G1"/>
    <mergeCell ref="A2:G2"/>
    <mergeCell ref="E3:G3"/>
    <mergeCell ref="E4:E6"/>
    <mergeCell ref="F4:F6"/>
    <mergeCell ref="G4:G6"/>
    <mergeCell ref="A39:B39"/>
    <mergeCell ref="A4:A6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22">
      <selection activeCell="B21" sqref="B21"/>
    </sheetView>
  </sheetViews>
  <sheetFormatPr defaultColWidth="9.140625" defaultRowHeight="12.75"/>
  <cols>
    <col min="1" max="1" width="6.7109375" style="62" customWidth="1"/>
    <col min="2" max="2" width="59.421875" style="62" customWidth="1"/>
    <col min="3" max="3" width="9.421875" style="62" customWidth="1"/>
    <col min="4" max="4" width="8.421875" style="62" hidden="1" customWidth="1"/>
    <col min="5" max="5" width="8.7109375" style="62" customWidth="1"/>
    <col min="6" max="6" width="6.7109375" style="62" hidden="1" customWidth="1"/>
    <col min="7" max="7" width="8.28125" style="62" customWidth="1"/>
    <col min="8" max="16384" width="9.140625" style="62" customWidth="1"/>
  </cols>
  <sheetData>
    <row r="1" spans="1:7" ht="12.75">
      <c r="A1" s="65" t="s">
        <v>105</v>
      </c>
      <c r="B1" s="65"/>
      <c r="C1" s="65"/>
      <c r="D1" s="65"/>
      <c r="E1" s="65"/>
      <c r="F1" s="65"/>
      <c r="G1" s="65"/>
    </row>
    <row r="2" spans="1:7" ht="12.75">
      <c r="A2" s="65" t="s">
        <v>135</v>
      </c>
      <c r="B2" s="65"/>
      <c r="C2" s="65"/>
      <c r="D2" s="65"/>
      <c r="E2" s="65"/>
      <c r="F2" s="65"/>
      <c r="G2" s="65"/>
    </row>
    <row r="3" spans="5:7" ht="12.75" customHeight="1" thickBot="1">
      <c r="E3" s="140" t="s">
        <v>41</v>
      </c>
      <c r="F3" s="140"/>
      <c r="G3" s="140"/>
    </row>
    <row r="4" spans="1:7" s="146" customFormat="1" ht="38.25" customHeight="1" thickBot="1">
      <c r="A4" s="141" t="s">
        <v>42</v>
      </c>
      <c r="B4" s="142" t="s">
        <v>43</v>
      </c>
      <c r="C4" s="143" t="s">
        <v>83</v>
      </c>
      <c r="D4" s="144" t="s">
        <v>44</v>
      </c>
      <c r="E4" s="143" t="s">
        <v>45</v>
      </c>
      <c r="F4" s="143" t="s">
        <v>46</v>
      </c>
      <c r="G4" s="145" t="s">
        <v>117</v>
      </c>
    </row>
    <row r="5" spans="1:7" ht="12" customHeight="1" thickBot="1">
      <c r="A5" s="147">
        <v>100</v>
      </c>
      <c r="B5" s="148" t="s">
        <v>47</v>
      </c>
      <c r="C5" s="7">
        <f>SUM(C6:C13)</f>
        <v>54437</v>
      </c>
      <c r="D5" s="7">
        <f>SUM(D6:D13)</f>
        <v>0</v>
      </c>
      <c r="E5" s="7">
        <f>SUM(E6:E13)</f>
        <v>38319</v>
      </c>
      <c r="F5" s="8"/>
      <c r="G5" s="9">
        <f>E5/C5*100</f>
        <v>70.39146168965961</v>
      </c>
    </row>
    <row r="6" spans="1:7" s="151" customFormat="1" ht="12.75" customHeight="1">
      <c r="A6" s="149">
        <v>102</v>
      </c>
      <c r="B6" s="150" t="s">
        <v>81</v>
      </c>
      <c r="C6" s="10">
        <v>1625</v>
      </c>
      <c r="D6" s="11"/>
      <c r="E6" s="10">
        <v>1173</v>
      </c>
      <c r="F6" s="11"/>
      <c r="G6" s="12">
        <f>E6/C6*100</f>
        <v>72.18461538461538</v>
      </c>
    </row>
    <row r="7" spans="1:7" ht="23.25" customHeight="1">
      <c r="A7" s="152">
        <v>103</v>
      </c>
      <c r="B7" s="153" t="s">
        <v>48</v>
      </c>
      <c r="C7" s="13">
        <v>659</v>
      </c>
      <c r="D7" s="14"/>
      <c r="E7" s="13">
        <v>427</v>
      </c>
      <c r="F7" s="14"/>
      <c r="G7" s="15">
        <f>E7/C7*100</f>
        <v>64.79514415781486</v>
      </c>
    </row>
    <row r="8" spans="1:7" ht="24" customHeight="1">
      <c r="A8" s="152">
        <v>104</v>
      </c>
      <c r="B8" s="153" t="s">
        <v>82</v>
      </c>
      <c r="C8" s="13">
        <v>16933</v>
      </c>
      <c r="D8" s="14"/>
      <c r="E8" s="13">
        <v>11793</v>
      </c>
      <c r="F8" s="14"/>
      <c r="G8" s="15">
        <f aca="true" t="shared" si="0" ref="G8:G14">E8/C8*100</f>
        <v>69.64507175338098</v>
      </c>
    </row>
    <row r="9" spans="1:7" ht="12.75">
      <c r="A9" s="3">
        <v>105</v>
      </c>
      <c r="B9" s="4" t="s">
        <v>120</v>
      </c>
      <c r="C9" s="16"/>
      <c r="D9" s="17"/>
      <c r="E9" s="16"/>
      <c r="F9" s="17"/>
      <c r="G9" s="15"/>
    </row>
    <row r="10" spans="1:7" ht="24.75" customHeight="1">
      <c r="A10" s="3">
        <v>106</v>
      </c>
      <c r="B10" s="4" t="s">
        <v>110</v>
      </c>
      <c r="C10" s="16">
        <v>6330</v>
      </c>
      <c r="D10" s="17"/>
      <c r="E10" s="16">
        <v>4547</v>
      </c>
      <c r="F10" s="17"/>
      <c r="G10" s="15">
        <f t="shared" si="0"/>
        <v>71.83254344391786</v>
      </c>
    </row>
    <row r="11" spans="1:7" ht="14.25" customHeight="1">
      <c r="A11" s="3">
        <v>107</v>
      </c>
      <c r="B11" s="4" t="s">
        <v>111</v>
      </c>
      <c r="C11" s="16"/>
      <c r="D11" s="17"/>
      <c r="E11" s="16"/>
      <c r="F11" s="17"/>
      <c r="G11" s="15"/>
    </row>
    <row r="12" spans="1:7" ht="12.75" customHeight="1">
      <c r="A12" s="3">
        <v>111</v>
      </c>
      <c r="B12" s="4" t="s">
        <v>112</v>
      </c>
      <c r="C12" s="16">
        <v>250</v>
      </c>
      <c r="D12" s="17"/>
      <c r="E12" s="16">
        <v>0</v>
      </c>
      <c r="F12" s="17"/>
      <c r="G12" s="15"/>
    </row>
    <row r="13" spans="1:7" ht="12.75" customHeight="1" thickBot="1">
      <c r="A13" s="154">
        <v>113</v>
      </c>
      <c r="B13" s="155" t="s">
        <v>50</v>
      </c>
      <c r="C13" s="18">
        <v>28640</v>
      </c>
      <c r="D13" s="19"/>
      <c r="E13" s="18">
        <v>20379</v>
      </c>
      <c r="F13" s="19"/>
      <c r="G13" s="20">
        <f t="shared" si="0"/>
        <v>71.15572625698324</v>
      </c>
    </row>
    <row r="14" spans="1:7" ht="12.75" customHeight="1" thickBot="1">
      <c r="A14" s="156">
        <v>200</v>
      </c>
      <c r="B14" s="157" t="s">
        <v>113</v>
      </c>
      <c r="C14" s="7">
        <v>538</v>
      </c>
      <c r="D14" s="8"/>
      <c r="E14" s="7">
        <v>381</v>
      </c>
      <c r="F14" s="8"/>
      <c r="G14" s="9">
        <f t="shared" si="0"/>
        <v>70.817843866171</v>
      </c>
    </row>
    <row r="15" spans="1:7" ht="14.25" customHeight="1" thickBot="1">
      <c r="A15" s="158">
        <v>300</v>
      </c>
      <c r="B15" s="159" t="s">
        <v>51</v>
      </c>
      <c r="C15" s="1">
        <f>SUM(C16:C18)</f>
        <v>7133</v>
      </c>
      <c r="D15" s="1">
        <f>SUM(D16:D18)</f>
        <v>0</v>
      </c>
      <c r="E15" s="1">
        <f>SUM(E16:E18)</f>
        <v>5413</v>
      </c>
      <c r="F15" s="21"/>
      <c r="G15" s="9">
        <f>E15/C15*100</f>
        <v>75.88672367867657</v>
      </c>
    </row>
    <row r="16" spans="1:7" ht="26.25" customHeight="1">
      <c r="A16" s="160">
        <v>309</v>
      </c>
      <c r="B16" s="153" t="s">
        <v>95</v>
      </c>
      <c r="C16" s="22">
        <v>5590</v>
      </c>
      <c r="D16" s="23"/>
      <c r="E16" s="22">
        <v>3900</v>
      </c>
      <c r="F16" s="23"/>
      <c r="G16" s="15">
        <f>E16/C16*100</f>
        <v>69.76744186046511</v>
      </c>
    </row>
    <row r="17" spans="1:7" ht="13.5" customHeight="1">
      <c r="A17" s="161">
        <v>310</v>
      </c>
      <c r="B17" s="153" t="s">
        <v>52</v>
      </c>
      <c r="C17" s="13">
        <v>1062</v>
      </c>
      <c r="D17" s="14"/>
      <c r="E17" s="13">
        <v>1044</v>
      </c>
      <c r="F17" s="14"/>
      <c r="G17" s="15">
        <f aca="true" t="shared" si="1" ref="G17:G31">E17/C17*100</f>
        <v>98.30508474576271</v>
      </c>
    </row>
    <row r="18" spans="1:7" ht="24" customHeight="1" thickBot="1">
      <c r="A18" s="162">
        <v>314</v>
      </c>
      <c r="B18" s="163" t="s">
        <v>96</v>
      </c>
      <c r="C18" s="24">
        <v>481</v>
      </c>
      <c r="D18" s="25"/>
      <c r="E18" s="24">
        <v>469</v>
      </c>
      <c r="F18" s="25"/>
      <c r="G18" s="15">
        <f t="shared" si="1"/>
        <v>97.5051975051975</v>
      </c>
    </row>
    <row r="19" spans="1:7" ht="12.75" customHeight="1" thickBot="1">
      <c r="A19" s="158">
        <v>400</v>
      </c>
      <c r="B19" s="164" t="s">
        <v>53</v>
      </c>
      <c r="C19" s="1">
        <f>SUM(C20:C26)</f>
        <v>107991</v>
      </c>
      <c r="D19" s="1">
        <f>SUM(D20:D26)</f>
        <v>0</v>
      </c>
      <c r="E19" s="1">
        <f>SUM(E20:E26)</f>
        <v>67627</v>
      </c>
      <c r="F19" s="21"/>
      <c r="G19" s="9">
        <f>E19/C19*100</f>
        <v>62.62281116018927</v>
      </c>
    </row>
    <row r="20" spans="1:7" ht="12" customHeight="1">
      <c r="A20" s="165">
        <v>405</v>
      </c>
      <c r="B20" s="166" t="s">
        <v>54</v>
      </c>
      <c r="C20" s="26">
        <v>208</v>
      </c>
      <c r="D20" s="27"/>
      <c r="E20" s="26">
        <v>196</v>
      </c>
      <c r="F20" s="27"/>
      <c r="G20" s="15">
        <f t="shared" si="1"/>
        <v>94.23076923076923</v>
      </c>
    </row>
    <row r="21" spans="1:7" ht="12" customHeight="1">
      <c r="A21" s="167">
        <v>406</v>
      </c>
      <c r="B21" s="168" t="s">
        <v>55</v>
      </c>
      <c r="C21" s="22">
        <v>12161</v>
      </c>
      <c r="D21" s="23"/>
      <c r="E21" s="22">
        <v>10633</v>
      </c>
      <c r="F21" s="23"/>
      <c r="G21" s="15">
        <f t="shared" si="1"/>
        <v>87.4352438121865</v>
      </c>
    </row>
    <row r="22" spans="1:7" ht="12" customHeight="1">
      <c r="A22" s="167">
        <v>407</v>
      </c>
      <c r="B22" s="169" t="s">
        <v>56</v>
      </c>
      <c r="C22" s="22"/>
      <c r="D22" s="23"/>
      <c r="E22" s="22"/>
      <c r="F22" s="23"/>
      <c r="G22" s="15"/>
    </row>
    <row r="23" spans="1:7" ht="12" customHeight="1">
      <c r="A23" s="170">
        <v>408</v>
      </c>
      <c r="B23" s="171" t="s">
        <v>57</v>
      </c>
      <c r="C23" s="24">
        <v>102</v>
      </c>
      <c r="D23" s="25"/>
      <c r="E23" s="24">
        <v>24</v>
      </c>
      <c r="F23" s="25"/>
      <c r="G23" s="15">
        <f t="shared" si="1"/>
        <v>23.52941176470588</v>
      </c>
    </row>
    <row r="24" spans="1:7" ht="12" customHeight="1">
      <c r="A24" s="172">
        <v>409</v>
      </c>
      <c r="B24" s="173" t="s">
        <v>97</v>
      </c>
      <c r="C24" s="13">
        <v>91888</v>
      </c>
      <c r="D24" s="28"/>
      <c r="E24" s="29">
        <v>56260</v>
      </c>
      <c r="F24" s="30"/>
      <c r="G24" s="15">
        <f t="shared" si="1"/>
        <v>61.22671077833884</v>
      </c>
    </row>
    <row r="25" spans="1:7" ht="12" customHeight="1">
      <c r="A25" s="172">
        <v>410</v>
      </c>
      <c r="B25" s="173" t="s">
        <v>98</v>
      </c>
      <c r="C25" s="13">
        <v>50</v>
      </c>
      <c r="D25" s="28"/>
      <c r="E25" s="29">
        <v>38</v>
      </c>
      <c r="F25" s="30"/>
      <c r="G25" s="15">
        <f t="shared" si="1"/>
        <v>76</v>
      </c>
    </row>
    <row r="26" spans="1:7" ht="12" customHeight="1" thickBot="1">
      <c r="A26" s="170">
        <v>412</v>
      </c>
      <c r="B26" s="174" t="s">
        <v>58</v>
      </c>
      <c r="C26" s="24">
        <v>3582</v>
      </c>
      <c r="D26" s="25"/>
      <c r="E26" s="24">
        <v>476</v>
      </c>
      <c r="F26" s="25"/>
      <c r="G26" s="15">
        <f t="shared" si="1"/>
        <v>13.288665549972082</v>
      </c>
    </row>
    <row r="27" spans="1:7" s="177" customFormat="1" ht="15.75" customHeight="1" thickBot="1">
      <c r="A27" s="175">
        <v>500</v>
      </c>
      <c r="B27" s="176" t="s">
        <v>59</v>
      </c>
      <c r="C27" s="31">
        <f>SUM(C28:C31)</f>
        <v>444211</v>
      </c>
      <c r="D27" s="31">
        <f>SUM(D28:D31)</f>
        <v>0</v>
      </c>
      <c r="E27" s="31">
        <f>SUM(E28:E31)</f>
        <v>237460</v>
      </c>
      <c r="F27" s="32"/>
      <c r="G27" s="9">
        <f>E27/C27*100</f>
        <v>53.45657806763002</v>
      </c>
    </row>
    <row r="28" spans="1:7" ht="12" customHeight="1">
      <c r="A28" s="178">
        <v>501</v>
      </c>
      <c r="B28" s="38" t="s">
        <v>60</v>
      </c>
      <c r="C28" s="13">
        <v>8652</v>
      </c>
      <c r="D28" s="14"/>
      <c r="E28" s="13">
        <v>1420</v>
      </c>
      <c r="F28" s="14"/>
      <c r="G28" s="15">
        <f t="shared" si="1"/>
        <v>16.412390198797965</v>
      </c>
    </row>
    <row r="29" spans="1:7" ht="12" customHeight="1">
      <c r="A29" s="178">
        <v>502</v>
      </c>
      <c r="B29" s="38" t="s">
        <v>61</v>
      </c>
      <c r="C29" s="13">
        <v>340190</v>
      </c>
      <c r="D29" s="14"/>
      <c r="E29" s="13">
        <v>150990</v>
      </c>
      <c r="F29" s="14"/>
      <c r="G29" s="15">
        <f t="shared" si="1"/>
        <v>44.38402069431788</v>
      </c>
    </row>
    <row r="30" spans="1:7" ht="12" customHeight="1">
      <c r="A30" s="179">
        <v>503</v>
      </c>
      <c r="B30" s="40" t="s">
        <v>62</v>
      </c>
      <c r="C30" s="16">
        <v>85205</v>
      </c>
      <c r="D30" s="17"/>
      <c r="E30" s="16">
        <v>80086</v>
      </c>
      <c r="F30" s="17"/>
      <c r="G30" s="15">
        <f t="shared" si="1"/>
        <v>93.9921366117012</v>
      </c>
    </row>
    <row r="31" spans="1:7" ht="12" customHeight="1" thickBot="1">
      <c r="A31" s="179">
        <v>505</v>
      </c>
      <c r="B31" s="40" t="s">
        <v>63</v>
      </c>
      <c r="C31" s="16">
        <v>10164</v>
      </c>
      <c r="D31" s="17"/>
      <c r="E31" s="16">
        <v>4964</v>
      </c>
      <c r="F31" s="17"/>
      <c r="G31" s="15">
        <f t="shared" si="1"/>
        <v>48.83903974813066</v>
      </c>
    </row>
    <row r="32" spans="1:7" s="177" customFormat="1" ht="12" customHeight="1" thickBot="1">
      <c r="A32" s="175">
        <v>600</v>
      </c>
      <c r="B32" s="176" t="s">
        <v>64</v>
      </c>
      <c r="C32" s="31">
        <v>320</v>
      </c>
      <c r="D32" s="32"/>
      <c r="E32" s="31">
        <v>202</v>
      </c>
      <c r="F32" s="32"/>
      <c r="G32" s="9">
        <f>E32/C32*100</f>
        <v>63.125</v>
      </c>
    </row>
    <row r="33" spans="1:7" s="177" customFormat="1" ht="12" customHeight="1" thickBot="1">
      <c r="A33" s="147">
        <v>700</v>
      </c>
      <c r="B33" s="148" t="s">
        <v>65</v>
      </c>
      <c r="C33" s="33">
        <f>SUM(C34:C38)</f>
        <v>254049</v>
      </c>
      <c r="D33" s="33">
        <f>SUM(D34:D38)</f>
        <v>0</v>
      </c>
      <c r="E33" s="33">
        <f>SUM(E34:E38)</f>
        <v>190940</v>
      </c>
      <c r="F33" s="34"/>
      <c r="G33" s="9">
        <f>E33/C33*100</f>
        <v>75.15872922152813</v>
      </c>
    </row>
    <row r="34" spans="1:7" s="177" customFormat="1" ht="12" customHeight="1">
      <c r="A34" s="180">
        <v>701</v>
      </c>
      <c r="B34" s="36" t="s">
        <v>66</v>
      </c>
      <c r="C34" s="35">
        <v>98992</v>
      </c>
      <c r="D34" s="36"/>
      <c r="E34" s="35">
        <v>76334</v>
      </c>
      <c r="F34" s="36"/>
      <c r="G34" s="15">
        <f aca="true" t="shared" si="2" ref="G34:G46">E34/C34*100</f>
        <v>77.11128171973492</v>
      </c>
    </row>
    <row r="35" spans="1:7" s="177" customFormat="1" ht="12" customHeight="1">
      <c r="A35" s="178">
        <v>702</v>
      </c>
      <c r="B35" s="38" t="s">
        <v>67</v>
      </c>
      <c r="C35" s="37">
        <v>98520</v>
      </c>
      <c r="D35" s="38"/>
      <c r="E35" s="37">
        <v>73136</v>
      </c>
      <c r="F35" s="38"/>
      <c r="G35" s="15">
        <f t="shared" si="2"/>
        <v>74.23467316280959</v>
      </c>
    </row>
    <row r="36" spans="1:7" s="177" customFormat="1" ht="12" customHeight="1">
      <c r="A36" s="178">
        <v>703</v>
      </c>
      <c r="B36" s="38" t="s">
        <v>129</v>
      </c>
      <c r="C36" s="37">
        <v>37759</v>
      </c>
      <c r="D36" s="38"/>
      <c r="E36" s="37">
        <v>30234</v>
      </c>
      <c r="F36" s="38"/>
      <c r="G36" s="15">
        <f t="shared" si="2"/>
        <v>80.07097645594428</v>
      </c>
    </row>
    <row r="37" spans="1:7" s="177" customFormat="1" ht="12" customHeight="1">
      <c r="A37" s="178">
        <v>707</v>
      </c>
      <c r="B37" s="42" t="s">
        <v>68</v>
      </c>
      <c r="C37" s="37">
        <v>12541</v>
      </c>
      <c r="D37" s="38"/>
      <c r="E37" s="37">
        <v>6711</v>
      </c>
      <c r="F37" s="38"/>
      <c r="G37" s="15">
        <f t="shared" si="2"/>
        <v>53.51247906865482</v>
      </c>
    </row>
    <row r="38" spans="1:7" s="177" customFormat="1" ht="12" customHeight="1" thickBot="1">
      <c r="A38" s="179">
        <v>709</v>
      </c>
      <c r="B38" s="64" t="s">
        <v>69</v>
      </c>
      <c r="C38" s="39">
        <v>6237</v>
      </c>
      <c r="D38" s="40"/>
      <c r="E38" s="39">
        <v>4525</v>
      </c>
      <c r="F38" s="40"/>
      <c r="G38" s="15">
        <f t="shared" si="2"/>
        <v>72.55090588423921</v>
      </c>
    </row>
    <row r="39" spans="1:7" s="177" customFormat="1" ht="12" customHeight="1" thickBot="1">
      <c r="A39" s="158">
        <v>800</v>
      </c>
      <c r="B39" s="164" t="s">
        <v>70</v>
      </c>
      <c r="C39" s="31">
        <f>SUM(C40:C41)</f>
        <v>27071</v>
      </c>
      <c r="D39" s="31">
        <f>SUM(D40:D41)</f>
        <v>0</v>
      </c>
      <c r="E39" s="31">
        <f>SUM(E40:E41)</f>
        <v>19631</v>
      </c>
      <c r="F39" s="32"/>
      <c r="G39" s="9">
        <f>E39/C39*100</f>
        <v>72.51671530420006</v>
      </c>
    </row>
    <row r="40" spans="1:7" s="177" customFormat="1" ht="12" customHeight="1">
      <c r="A40" s="180">
        <v>801</v>
      </c>
      <c r="B40" s="36" t="s">
        <v>71</v>
      </c>
      <c r="C40" s="35">
        <v>27071</v>
      </c>
      <c r="D40" s="36"/>
      <c r="E40" s="35">
        <v>19631</v>
      </c>
      <c r="F40" s="36"/>
      <c r="G40" s="15">
        <f t="shared" si="2"/>
        <v>72.51671530420006</v>
      </c>
    </row>
    <row r="41" spans="1:7" s="177" customFormat="1" ht="12" customHeight="1" thickBot="1">
      <c r="A41" s="179">
        <v>804</v>
      </c>
      <c r="B41" s="40" t="s">
        <v>72</v>
      </c>
      <c r="C41" s="39"/>
      <c r="D41" s="40"/>
      <c r="E41" s="39"/>
      <c r="F41" s="40"/>
      <c r="G41" s="15"/>
    </row>
    <row r="42" spans="1:7" s="177" customFormat="1" ht="12" customHeight="1" thickBot="1">
      <c r="A42" s="181">
        <v>1000</v>
      </c>
      <c r="B42" s="164" t="s">
        <v>74</v>
      </c>
      <c r="C42" s="31">
        <f>SUM(C43:C46)</f>
        <v>49533</v>
      </c>
      <c r="D42" s="31">
        <f>SUM(D43:D46)</f>
        <v>0</v>
      </c>
      <c r="E42" s="31">
        <f>SUM(E43:E46)</f>
        <v>28500</v>
      </c>
      <c r="F42" s="32"/>
      <c r="G42" s="9">
        <f>E42/C42*100</f>
        <v>57.537399309551205</v>
      </c>
    </row>
    <row r="43" spans="1:7" s="177" customFormat="1" ht="12" customHeight="1">
      <c r="A43" s="182">
        <v>1002</v>
      </c>
      <c r="B43" s="41" t="s">
        <v>99</v>
      </c>
      <c r="C43" s="37"/>
      <c r="D43" s="36"/>
      <c r="E43" s="37"/>
      <c r="F43" s="36"/>
      <c r="G43" s="15"/>
    </row>
    <row r="44" spans="1:7" s="184" customFormat="1" ht="13.5" customHeight="1">
      <c r="A44" s="183">
        <v>1003</v>
      </c>
      <c r="B44" s="42" t="s">
        <v>75</v>
      </c>
      <c r="C44" s="41">
        <v>45372</v>
      </c>
      <c r="D44" s="42"/>
      <c r="E44" s="41">
        <v>24868</v>
      </c>
      <c r="F44" s="42"/>
      <c r="G44" s="15">
        <f t="shared" si="2"/>
        <v>54.80913338622939</v>
      </c>
    </row>
    <row r="45" spans="1:7" s="184" customFormat="1" ht="13.5" customHeight="1">
      <c r="A45" s="185">
        <v>1004</v>
      </c>
      <c r="B45" s="64" t="s">
        <v>136</v>
      </c>
      <c r="C45" s="63">
        <v>2256</v>
      </c>
      <c r="D45" s="64"/>
      <c r="E45" s="63">
        <v>2256</v>
      </c>
      <c r="F45" s="64"/>
      <c r="G45" s="15">
        <f t="shared" si="2"/>
        <v>100</v>
      </c>
    </row>
    <row r="46" spans="1:7" s="177" customFormat="1" ht="12" customHeight="1" thickBot="1">
      <c r="A46" s="186">
        <v>1006</v>
      </c>
      <c r="B46" s="187" t="s">
        <v>76</v>
      </c>
      <c r="C46" s="43">
        <v>1905</v>
      </c>
      <c r="D46" s="44"/>
      <c r="E46" s="43">
        <v>1376</v>
      </c>
      <c r="F46" s="44"/>
      <c r="G46" s="15">
        <f t="shared" si="2"/>
        <v>72.23097112860893</v>
      </c>
    </row>
    <row r="47" spans="1:7" ht="13.5" customHeight="1" hidden="1">
      <c r="A47" s="188">
        <v>1101</v>
      </c>
      <c r="B47" s="189" t="s">
        <v>77</v>
      </c>
      <c r="C47" s="26"/>
      <c r="D47" s="27"/>
      <c r="E47" s="26"/>
      <c r="F47" s="27"/>
      <c r="G47" s="45"/>
    </row>
    <row r="48" spans="1:7" ht="13.5" customHeight="1" hidden="1">
      <c r="A48" s="182">
        <v>1102</v>
      </c>
      <c r="B48" s="42" t="s">
        <v>78</v>
      </c>
      <c r="C48" s="13"/>
      <c r="D48" s="14"/>
      <c r="E48" s="13"/>
      <c r="F48" s="14"/>
      <c r="G48" s="15"/>
    </row>
    <row r="49" spans="1:7" ht="14.25" customHeight="1" hidden="1">
      <c r="A49" s="182">
        <v>1103</v>
      </c>
      <c r="B49" s="42" t="s">
        <v>79</v>
      </c>
      <c r="C49" s="13"/>
      <c r="D49" s="14"/>
      <c r="E49" s="13"/>
      <c r="F49" s="14"/>
      <c r="G49" s="15"/>
    </row>
    <row r="50" spans="1:7" ht="13.5" customHeight="1" hidden="1" thickBot="1">
      <c r="A50" s="185">
        <v>1104</v>
      </c>
      <c r="B50" s="174" t="s">
        <v>80</v>
      </c>
      <c r="C50" s="24"/>
      <c r="D50" s="25"/>
      <c r="E50" s="24"/>
      <c r="F50" s="25"/>
      <c r="G50" s="46"/>
    </row>
    <row r="51" spans="1:7" ht="13.5" customHeight="1" thickBot="1">
      <c r="A51" s="181">
        <v>1100</v>
      </c>
      <c r="B51" s="164" t="s">
        <v>73</v>
      </c>
      <c r="C51" s="1">
        <f>SUM(C52:C54)</f>
        <v>11527</v>
      </c>
      <c r="D51" s="1">
        <f>SUM(D52:D54)</f>
        <v>0</v>
      </c>
      <c r="E51" s="1">
        <f>SUM(E52:E54)</f>
        <v>9382</v>
      </c>
      <c r="F51" s="47"/>
      <c r="G51" s="9">
        <f>E51/C51*100</f>
        <v>81.39151557213499</v>
      </c>
    </row>
    <row r="52" spans="1:7" ht="13.5" customHeight="1">
      <c r="A52" s="183">
        <v>1101</v>
      </c>
      <c r="B52" s="190" t="s">
        <v>100</v>
      </c>
      <c r="C52" s="22"/>
      <c r="D52" s="48"/>
      <c r="E52" s="49"/>
      <c r="F52" s="50"/>
      <c r="G52" s="15"/>
    </row>
    <row r="53" spans="1:7" ht="13.5" customHeight="1">
      <c r="A53" s="182">
        <v>1102</v>
      </c>
      <c r="B53" s="42" t="s">
        <v>101</v>
      </c>
      <c r="C53" s="13">
        <v>11527</v>
      </c>
      <c r="D53" s="28"/>
      <c r="E53" s="29">
        <v>9382</v>
      </c>
      <c r="F53" s="30"/>
      <c r="G53" s="15">
        <f>E53/C53*100</f>
        <v>81.39151557213499</v>
      </c>
    </row>
    <row r="54" spans="1:7" ht="13.5" customHeight="1" thickBot="1">
      <c r="A54" s="191">
        <v>1103</v>
      </c>
      <c r="B54" s="64" t="s">
        <v>102</v>
      </c>
      <c r="C54" s="16"/>
      <c r="D54" s="51"/>
      <c r="E54" s="52"/>
      <c r="F54" s="53"/>
      <c r="G54" s="15"/>
    </row>
    <row r="55" spans="1:7" ht="13.5" customHeight="1" thickBot="1">
      <c r="A55" s="181">
        <v>1200</v>
      </c>
      <c r="B55" s="164" t="s">
        <v>103</v>
      </c>
      <c r="C55" s="1">
        <v>526</v>
      </c>
      <c r="D55" s="54"/>
      <c r="E55" s="55">
        <v>395</v>
      </c>
      <c r="F55" s="47"/>
      <c r="G55" s="9">
        <f>E55/C55*100</f>
        <v>75.09505703422053</v>
      </c>
    </row>
    <row r="56" spans="1:7" ht="13.5" customHeight="1" thickBot="1">
      <c r="A56" s="192">
        <v>1300</v>
      </c>
      <c r="B56" s="193" t="s">
        <v>49</v>
      </c>
      <c r="C56" s="56"/>
      <c r="D56" s="57"/>
      <c r="E56" s="58"/>
      <c r="F56" s="59"/>
      <c r="G56" s="60"/>
    </row>
    <row r="57" spans="1:7" ht="16.5" customHeight="1" thickBot="1">
      <c r="A57" s="194"/>
      <c r="B57" s="195" t="s">
        <v>104</v>
      </c>
      <c r="C57" s="1">
        <f>C5+C14+C15+C19+C27+C32+C33+C39+C42+C51+C56+C55</f>
        <v>957336</v>
      </c>
      <c r="D57" s="1">
        <f>D5+D14+D15+D19+D27+D32+D33+D39+D42+D51+D56+D55-1</f>
        <v>-1</v>
      </c>
      <c r="E57" s="1">
        <f>E5+E14+E15+E19+E27+E32+E33+E39+E42+E51+E56+E55</f>
        <v>598250</v>
      </c>
      <c r="F57" s="47"/>
      <c r="G57" s="9">
        <f>E57/C57*100</f>
        <v>62.49112119464848</v>
      </c>
    </row>
    <row r="58" ht="9.75" customHeight="1"/>
    <row r="59" spans="1:2" ht="14.25">
      <c r="A59" s="138" t="s">
        <v>115</v>
      </c>
      <c r="B59" s="138"/>
    </row>
    <row r="60" spans="1:2" ht="14.25">
      <c r="A60" s="139" t="s">
        <v>114</v>
      </c>
      <c r="B60" s="139"/>
    </row>
    <row r="62" ht="12.75">
      <c r="A62" s="62" t="s">
        <v>116</v>
      </c>
    </row>
    <row r="63" ht="12.75">
      <c r="A63" s="62" t="s">
        <v>132</v>
      </c>
    </row>
  </sheetData>
  <sheetProtection/>
  <mergeCells count="4">
    <mergeCell ref="A59:B59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2020-10-07T09:54:50Z</dcterms:modified>
  <cp:category/>
  <cp:version/>
  <cp:contentType/>
  <cp:contentStatus/>
</cp:coreProperties>
</file>