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<sst xmlns="http://schemas.openxmlformats.org/spreadsheetml/2006/main" count="142" uniqueCount="137">
  <si>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</si>
  <si>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</si>
  <si>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</si>
  <si>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</si>
  <si>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</si>
  <si>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</si>
  <si>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</si>
  <si>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</si>
  <si>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</si>
  <si>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</si>
  <si>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</si>
  <si>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</si>
  <si>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</si>
  <si>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</si>
  <si>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</si>
  <si>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</si>
  <si>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</si>
  <si>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</si>
  <si>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</si>
  <si>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</si>
  <si>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</si>
  <si>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</si>
  <si>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</si>
  <si>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</si>
  <si>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</si>
  <si>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</si>
  <si>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</si>
  <si>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</si>
  <si>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</si>
  <si>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</si>
  <si>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</si>
  <si>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</si>
  <si>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</si>
  <si>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</si>
  <si>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</si>
  <si>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</si>
  <si>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</si>
  <si>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</si>
  <si>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</si>
  <si>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</si>
  <si>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</si>
  <si>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</si>
  <si>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</si>
  <si>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</si>
  <si>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</si>
  <si>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</si>
  <si>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</si>
  <si>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</si>
  <si>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</si>
  <si>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</si>
  <si>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</si>
  <si>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</si>
  <si>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</si>
  <si>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</si>
  <si>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</si>
  <si>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</si>
  <si>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</si>
  <si>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</si>
  <si>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</si>
  <si>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</si>
  <si>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</si>
  <si>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</si>
  <si>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</si>
  <si>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</si>
  <si>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</si>
  <si>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</si>
  <si>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</si>
  <si>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</si>
  <si>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</si>
  <si>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</si>
  <si>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</si>
  <si>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</si>
  <si>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</si>
  <si>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</si>
  <si>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</si>
  <si>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</si>
  <si>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</si>
  <si>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</si>
  <si>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</si>
  <si>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</si>
  <si>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</si>
  <si>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</si>
  <si>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</si>
  <si>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</si>
  <si>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</si>
  <si>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</si>
  <si>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</si>
  <si>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</si>
  <si>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</si>
  <si>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</si>
  <si>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</si>
  <si>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</si>
  <si>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</si>
  <si>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</si>
  <si>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</si>
  <si>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</si>
  <si>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</si>
  <si>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</si>
  <si>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</si>
  <si>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</si>
  <si>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</si>
  <si>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</si>
  <si>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</si>
  <si>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</si>
  <si>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</si>
  <si>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</si>
  <si>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</si>
  <si>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</si>
  <si>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</si>
  <si>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</si>
  <si>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</si>
  <si>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</si>
  <si>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</si>
  <si>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</si>
  <si>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</si>
  <si>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</si>
  <si>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</si>
  <si>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</si>
  <si>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</si>
  <si>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</si>
  <si>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</si>
  <si>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</si>
  <si>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</si>
  <si>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</si>
  <si>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</si>
  <si>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</si>
  <si>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</si>
  <si>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</si>
  <si>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</si>
  <si>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</si>
  <si>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</si>
  <si>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</si>
  <si>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</si>
  <si>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</si>
  <si>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</si>
  <si>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доходам по состоянию на 01 августа 2021 года.</t>
  </si>
  <si>
    <t>по расходам  по состоянию на 01 августа 2021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</si>
</sst>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9">
      <selection activeCell="L18" sqref="L18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1:7" ht="12.75">
      <c r="A2" s="216" t="s">
        <v>105</v>
      </c>
      <c r="B2" s="216"/>
      <c r="C2" s="216"/>
      <c r="D2" s="216"/>
      <c r="E2" s="216"/>
      <c r="F2" s="216"/>
      <c r="G2" s="216"/>
    </row>
    <row r="3" spans="1:7" ht="12.75" customHeight="1">
      <c r="A3" s="216" t="s">
        <v>135</v>
      </c>
      <c r="B3" s="216"/>
      <c r="C3" s="216"/>
      <c r="D3" s="216"/>
      <c r="E3" s="216"/>
      <c r="F3" s="216"/>
      <c r="G3" s="216"/>
    </row>
    <row r="4" spans="5:7" ht="11.25" customHeight="1" thickBot="1">
      <c r="E4" s="217" t="s">
        <v>0</v>
      </c>
      <c r="F4" s="217"/>
      <c r="G4" s="217"/>
    </row>
    <row r="5" spans="1:7" ht="12.75">
      <c r="A5" s="209" t="s">
        <v>1</v>
      </c>
      <c r="B5" s="209" t="s">
        <v>2</v>
      </c>
      <c r="C5" s="212" t="s">
        <v>84</v>
      </c>
      <c r="D5" s="212" t="s">
        <v>86</v>
      </c>
      <c r="E5" s="218" t="s">
        <v>3</v>
      </c>
      <c r="F5" s="212" t="s">
        <v>85</v>
      </c>
      <c r="G5" s="204" t="s">
        <v>87</v>
      </c>
    </row>
    <row r="6" spans="1:7" ht="12.75">
      <c r="A6" s="210"/>
      <c r="B6" s="210"/>
      <c r="C6" s="213"/>
      <c r="D6" s="213"/>
      <c r="E6" s="219"/>
      <c r="F6" s="213"/>
      <c r="G6" s="205"/>
    </row>
    <row r="7" spans="1:7" ht="21" customHeight="1" thickBot="1">
      <c r="A7" s="211"/>
      <c r="B7" s="211"/>
      <c r="C7" s="214"/>
      <c r="D7" s="214"/>
      <c r="E7" s="220"/>
      <c r="F7" s="214"/>
      <c r="G7" s="206"/>
    </row>
    <row r="8" spans="1:7" ht="16.5" customHeight="1" thickBot="1">
      <c r="A8" s="53" t="s">
        <v>4</v>
      </c>
      <c r="B8" s="54" t="s">
        <v>5</v>
      </c>
      <c r="C8" s="3">
        <f>SUM(C9:C25)</f>
        <v>133545</v>
      </c>
      <c r="D8" s="99">
        <f>SUM(D9:D25)</f>
        <v>77901.25000000003</v>
      </c>
      <c r="E8" s="99">
        <f>SUM(E9:E25)</f>
        <v>73591</v>
      </c>
      <c r="F8" s="73">
        <f>E8/D8*100</f>
        <v>94.46703358418506</v>
      </c>
      <c r="G8" s="73">
        <f>E8/C8*100</f>
        <v>55.10576959077464</v>
      </c>
    </row>
    <row r="9" spans="1:7" ht="13.5" customHeight="1">
      <c r="A9" s="4" t="s">
        <v>6</v>
      </c>
      <c r="B9" s="5" t="s">
        <v>7</v>
      </c>
      <c r="C9" s="80">
        <v>102220</v>
      </c>
      <c r="D9" s="157">
        <f>C9/12*7</f>
        <v>59628.333333333336</v>
      </c>
      <c r="E9" s="83">
        <v>51399</v>
      </c>
      <c r="F9" s="74">
        <f>E9/D9*100</f>
        <v>86.19895463565977</v>
      </c>
      <c r="G9" s="74">
        <f>E9/C9*100</f>
        <v>50.28272353746821</v>
      </c>
    </row>
    <row r="10" spans="1:7" s="193" customFormat="1" ht="27.75" customHeight="1">
      <c r="A10" s="194" t="s">
        <v>106</v>
      </c>
      <c r="B10" s="195" t="s">
        <v>108</v>
      </c>
      <c r="C10" s="196">
        <v>8961</v>
      </c>
      <c r="D10" s="98">
        <f>C10/12*7</f>
        <v>5227.25</v>
      </c>
      <c r="E10" s="98">
        <v>4992</v>
      </c>
      <c r="F10" s="93">
        <f>E10/D10*100</f>
        <v>95.49954565019848</v>
      </c>
      <c r="G10" s="93">
        <f>E10/C10*100</f>
        <v>55.70806829594911</v>
      </c>
    </row>
    <row r="11" spans="1:7" s="193" customFormat="1" ht="27.75" customHeight="1">
      <c r="A11" s="194" t="s">
        <v>118</v>
      </c>
      <c r="B11" s="197" t="s">
        <v>119</v>
      </c>
      <c r="C11" s="196">
        <v>6700</v>
      </c>
      <c r="D11" s="98">
        <f>C11/12*7</f>
        <v>3908.3333333333335</v>
      </c>
      <c r="E11" s="98">
        <v>6477</v>
      </c>
      <c r="F11" s="93">
        <f>E11/D11*100</f>
        <v>165.7228144989339</v>
      </c>
      <c r="G11" s="93">
        <f>E11/C11*100</f>
        <v>96.67164179104478</v>
      </c>
    </row>
    <row r="12" spans="1:7" s="193" customFormat="1" ht="24.75" customHeight="1">
      <c r="A12" s="198" t="s">
        <v>8</v>
      </c>
      <c r="B12" s="199" t="s">
        <v>9</v>
      </c>
      <c r="C12" s="196">
        <v>450</v>
      </c>
      <c r="D12" s="98">
        <f>C12/12*7</f>
        <v>262.5</v>
      </c>
      <c r="E12" s="98">
        <v>449</v>
      </c>
      <c r="F12" s="93">
        <f>E12/D12*100</f>
        <v>171.04761904761904</v>
      </c>
      <c r="G12" s="93">
        <f>E12/C12*100</f>
        <v>99.77777777777777</v>
      </c>
    </row>
    <row r="13" spans="1:7" s="193" customFormat="1" ht="12" customHeight="1">
      <c r="A13" s="200" t="s">
        <v>10</v>
      </c>
      <c r="B13" s="201" t="s">
        <v>11</v>
      </c>
      <c r="C13" s="196"/>
      <c r="D13" s="98"/>
      <c r="E13" s="202"/>
      <c r="F13" s="203"/>
      <c r="G13" s="203"/>
    </row>
    <row r="14" spans="1:7" s="193" customFormat="1" ht="25.5" customHeight="1">
      <c r="A14" s="200" t="s">
        <v>107</v>
      </c>
      <c r="B14" s="201" t="s">
        <v>109</v>
      </c>
      <c r="C14" s="196">
        <v>125</v>
      </c>
      <c r="D14" s="98">
        <f>C14/12*7</f>
        <v>72.91666666666666</v>
      </c>
      <c r="E14" s="202">
        <v>550</v>
      </c>
      <c r="F14" s="93">
        <f>E14/D14*100</f>
        <v>754.2857142857143</v>
      </c>
      <c r="G14" s="93">
        <f>E14/C14*100</f>
        <v>440.00000000000006</v>
      </c>
    </row>
    <row r="15" spans="1:7" ht="12.75" customHeight="1">
      <c r="A15" s="10" t="s">
        <v>12</v>
      </c>
      <c r="B15" s="11" t="s">
        <v>13</v>
      </c>
      <c r="C15" s="81">
        <v>1518</v>
      </c>
      <c r="D15" s="84">
        <f>C15/12*7</f>
        <v>885.5</v>
      </c>
      <c r="E15" s="9">
        <v>489</v>
      </c>
      <c r="F15" s="93">
        <f>E15/D15*100</f>
        <v>55.22303783173348</v>
      </c>
      <c r="G15" s="75">
        <f>E15/C15*100</f>
        <v>32.21343873517787</v>
      </c>
    </row>
    <row r="16" spans="1:7" ht="12.75">
      <c r="A16" s="6" t="s">
        <v>14</v>
      </c>
      <c r="B16" s="9" t="s">
        <v>15</v>
      </c>
      <c r="C16" s="81">
        <v>5030</v>
      </c>
      <c r="D16" s="84">
        <f>C16/12*7</f>
        <v>2934.166666666667</v>
      </c>
      <c r="E16" s="9">
        <v>3374</v>
      </c>
      <c r="F16" s="75">
        <f>E16/D16*100</f>
        <v>114.9900596421471</v>
      </c>
      <c r="G16" s="75">
        <f>E16/C16*100</f>
        <v>67.07753479125248</v>
      </c>
    </row>
    <row r="17" spans="1:7" ht="12.75">
      <c r="A17" s="6" t="s">
        <v>16</v>
      </c>
      <c r="B17" s="71" t="s">
        <v>17</v>
      </c>
      <c r="C17" s="81"/>
      <c r="D17" s="84"/>
      <c r="E17" s="9">
        <v>-15</v>
      </c>
      <c r="F17" s="75"/>
      <c r="G17" s="75"/>
    </row>
    <row r="18" spans="1:7" ht="25.5">
      <c r="A18" s="6" t="s">
        <v>18</v>
      </c>
      <c r="B18" s="72" t="s">
        <v>88</v>
      </c>
      <c r="C18" s="81"/>
      <c r="D18" s="84"/>
      <c r="E18" s="9"/>
      <c r="F18" s="75"/>
      <c r="G18" s="75"/>
    </row>
    <row r="19" spans="1:7" ht="24" customHeight="1">
      <c r="A19" s="12" t="s">
        <v>19</v>
      </c>
      <c r="B19" s="7" t="s">
        <v>89</v>
      </c>
      <c r="C19" s="81">
        <v>6510</v>
      </c>
      <c r="D19" s="84">
        <f>C19/12*7</f>
        <v>3797.5</v>
      </c>
      <c r="E19" s="9">
        <v>3869</v>
      </c>
      <c r="F19" s="93">
        <f>E19/D19*100</f>
        <v>101.8828176431863</v>
      </c>
      <c r="G19" s="75">
        <f>E19/C19*100</f>
        <v>59.43164362519201</v>
      </c>
    </row>
    <row r="20" spans="1:7" ht="15" customHeight="1">
      <c r="A20" s="12" t="s">
        <v>20</v>
      </c>
      <c r="B20" s="13" t="s">
        <v>21</v>
      </c>
      <c r="C20" s="81">
        <v>20</v>
      </c>
      <c r="D20" s="84">
        <f>C20/12*7</f>
        <v>11.666666666666668</v>
      </c>
      <c r="E20" s="9">
        <v>17</v>
      </c>
      <c r="F20" s="75">
        <f>E20/D20*100</f>
        <v>145.7142857142857</v>
      </c>
      <c r="G20" s="75">
        <f>E20/C20*100</f>
        <v>85</v>
      </c>
    </row>
    <row r="21" spans="1:7" ht="25.5">
      <c r="A21" s="14" t="s">
        <v>22</v>
      </c>
      <c r="B21" s="15" t="s">
        <v>23</v>
      </c>
      <c r="C21" s="81">
        <v>89</v>
      </c>
      <c r="D21" s="84">
        <f>C21/12*7</f>
        <v>51.91666666666667</v>
      </c>
      <c r="E21" s="9">
        <v>653</v>
      </c>
      <c r="F21" s="75">
        <f>E21/D21*100</f>
        <v>1257.7849117174958</v>
      </c>
      <c r="G21" s="75">
        <f>E21/C21*100</f>
        <v>733.7078651685393</v>
      </c>
    </row>
    <row r="22" spans="1:7" ht="25.5">
      <c r="A22" s="14" t="s">
        <v>24</v>
      </c>
      <c r="B22" s="16" t="s">
        <v>25</v>
      </c>
      <c r="C22" s="81">
        <v>1922</v>
      </c>
      <c r="D22" s="84">
        <f>C22/12*7</f>
        <v>1121.1666666666665</v>
      </c>
      <c r="E22" s="9">
        <v>1245</v>
      </c>
      <c r="F22" s="75">
        <f>E22/D22*100</f>
        <v>111.04504236658244</v>
      </c>
      <c r="G22" s="75">
        <f>E22/C22*100</f>
        <v>64.77627471383975</v>
      </c>
    </row>
    <row r="23" spans="1:7" ht="12.75">
      <c r="A23" s="17" t="s">
        <v>26</v>
      </c>
      <c r="B23" s="16" t="s">
        <v>27</v>
      </c>
      <c r="C23" s="81"/>
      <c r="D23" s="84"/>
      <c r="E23" s="9"/>
      <c r="F23" s="75"/>
      <c r="G23" s="75"/>
    </row>
    <row r="24" spans="1:7" ht="15.75" customHeight="1">
      <c r="A24" s="14" t="s">
        <v>28</v>
      </c>
      <c r="B24" s="16" t="s">
        <v>29</v>
      </c>
      <c r="C24" s="81"/>
      <c r="D24" s="84"/>
      <c r="E24" s="9">
        <v>92</v>
      </c>
      <c r="F24" s="75"/>
      <c r="G24" s="75"/>
    </row>
    <row r="25" spans="1:7" ht="13.5" thickBot="1">
      <c r="A25" s="67" t="s">
        <v>30</v>
      </c>
      <c r="B25" s="32" t="s">
        <v>31</v>
      </c>
      <c r="C25" s="82"/>
      <c r="D25" s="85"/>
      <c r="E25" s="32"/>
      <c r="F25" s="31"/>
      <c r="G25" s="31"/>
    </row>
    <row r="26" spans="1:7" ht="15" customHeight="1" thickBot="1">
      <c r="A26" s="52" t="s">
        <v>32</v>
      </c>
      <c r="B26" s="68" t="s">
        <v>33</v>
      </c>
      <c r="C26" s="18">
        <f>C27+C36++C37+C38</f>
        <v>701924</v>
      </c>
      <c r="D26" s="18">
        <f>D27+D36+D37+D38</f>
        <v>405798</v>
      </c>
      <c r="E26" s="18">
        <f>E27+E36+E37+E38</f>
        <v>401215</v>
      </c>
      <c r="F26" s="86">
        <f>E26/D26*100</f>
        <v>98.87062035791206</v>
      </c>
      <c r="G26" s="86">
        <f aca="true" t="shared" si="0" ref="G26:G31">E26/C26*100</f>
        <v>57.1593220918504</v>
      </c>
    </row>
    <row r="27" spans="1:7" ht="28.5" customHeight="1" thickBot="1">
      <c r="A27" s="59" t="s">
        <v>34</v>
      </c>
      <c r="B27" s="58" t="s">
        <v>35</v>
      </c>
      <c r="C27" s="18">
        <f>SUM(C28,C31,C34,C35)</f>
        <v>701924</v>
      </c>
      <c r="D27" s="18">
        <f>SUM(D28,D31,D34,D35)</f>
        <v>405798</v>
      </c>
      <c r="E27" s="18">
        <f>SUM(E28,E31,E34,E35)</f>
        <v>405798</v>
      </c>
      <c r="F27" s="86">
        <f>E27/D27*100</f>
        <v>100</v>
      </c>
      <c r="G27" s="86">
        <f t="shared" si="0"/>
        <v>57.81224178116149</v>
      </c>
    </row>
    <row r="28" spans="1:7" ht="25.5">
      <c r="A28" s="87" t="s">
        <v>126</v>
      </c>
      <c r="B28" s="88" t="s">
        <v>125</v>
      </c>
      <c r="C28" s="20">
        <f>C29+C30</f>
        <v>129198</v>
      </c>
      <c r="D28" s="20">
        <f>D29+D30</f>
        <v>75362</v>
      </c>
      <c r="E28" s="20">
        <f>E29+E30</f>
        <v>75362</v>
      </c>
      <c r="F28" s="75">
        <f aca="true" t="shared" si="1" ref="F28:F35">E28/D28*100</f>
        <v>100</v>
      </c>
      <c r="G28" s="75">
        <f t="shared" si="0"/>
        <v>58.330624313069855</v>
      </c>
    </row>
    <row r="29" spans="1:7" ht="12.75">
      <c r="A29" s="95">
        <v>20215001</v>
      </c>
      <c r="B29" s="89" t="s">
        <v>90</v>
      </c>
      <c r="C29" s="158">
        <v>85455</v>
      </c>
      <c r="D29" s="20">
        <v>49847</v>
      </c>
      <c r="E29" s="20">
        <v>49847</v>
      </c>
      <c r="F29" s="75">
        <f t="shared" si="1"/>
        <v>100</v>
      </c>
      <c r="G29" s="75">
        <f t="shared" si="0"/>
        <v>58.331285471885785</v>
      </c>
    </row>
    <row r="30" spans="1:7" s="193" customFormat="1" ht="32.25" customHeight="1">
      <c r="A30" s="190">
        <v>20215002</v>
      </c>
      <c r="B30" s="191" t="s">
        <v>133</v>
      </c>
      <c r="C30" s="157">
        <v>43743</v>
      </c>
      <c r="D30" s="203">
        <v>25515</v>
      </c>
      <c r="E30" s="192">
        <v>25515</v>
      </c>
      <c r="F30" s="93">
        <f t="shared" si="1"/>
        <v>100</v>
      </c>
      <c r="G30" s="93">
        <f t="shared" si="0"/>
        <v>58.32933269323092</v>
      </c>
    </row>
    <row r="31" spans="1:7" ht="29.25" customHeight="1">
      <c r="A31" s="21" t="s">
        <v>121</v>
      </c>
      <c r="B31" s="16" t="s">
        <v>122</v>
      </c>
      <c r="C31" s="8">
        <v>380490</v>
      </c>
      <c r="D31" s="8">
        <v>211576</v>
      </c>
      <c r="E31" s="9">
        <v>211576</v>
      </c>
      <c r="F31" s="93">
        <f t="shared" si="1"/>
        <v>100</v>
      </c>
      <c r="G31" s="75">
        <f t="shared" si="0"/>
        <v>55.60619201555889</v>
      </c>
    </row>
    <row r="32" spans="1:7" ht="51" hidden="1">
      <c r="A32" s="21" t="s">
        <v>91</v>
      </c>
      <c r="B32" s="90" t="s">
        <v>92</v>
      </c>
      <c r="C32" s="8"/>
      <c r="D32" s="8"/>
      <c r="E32" s="9"/>
      <c r="F32" s="93" t="e">
        <f t="shared" si="1"/>
        <v>#DIV/0!</v>
      </c>
      <c r="G32" s="75"/>
    </row>
    <row r="33" spans="1:7" ht="12.75" customHeight="1" hidden="1">
      <c r="A33" s="55"/>
      <c r="B33" s="22"/>
      <c r="C33" s="8"/>
      <c r="D33" s="8"/>
      <c r="E33" s="9"/>
      <c r="F33" s="93" t="e">
        <f t="shared" si="1"/>
        <v>#DIV/0!</v>
      </c>
      <c r="G33" s="75" t="e">
        <f>E33/C33*100</f>
        <v>#DIV/0!</v>
      </c>
    </row>
    <row r="34" spans="1:7" ht="31.5" customHeight="1">
      <c r="A34" s="56" t="s">
        <v>124</v>
      </c>
      <c r="B34" s="16" t="s">
        <v>123</v>
      </c>
      <c r="C34" s="8">
        <v>180033</v>
      </c>
      <c r="D34" s="8">
        <v>111628</v>
      </c>
      <c r="E34" s="9">
        <v>111628</v>
      </c>
      <c r="F34" s="75">
        <f t="shared" si="1"/>
        <v>100</v>
      </c>
      <c r="G34" s="75">
        <f>E34/C34*100</f>
        <v>62.0041881210667</v>
      </c>
    </row>
    <row r="35" spans="1:7" ht="15" customHeight="1">
      <c r="A35" s="57" t="s">
        <v>127</v>
      </c>
      <c r="B35" s="91" t="s">
        <v>36</v>
      </c>
      <c r="C35" s="8">
        <v>12203</v>
      </c>
      <c r="D35" s="8">
        <v>7232</v>
      </c>
      <c r="E35" s="9">
        <v>7232</v>
      </c>
      <c r="F35" s="75">
        <f t="shared" si="1"/>
        <v>100</v>
      </c>
      <c r="G35" s="75">
        <f>E35/C35*100</f>
        <v>59.264115381463576</v>
      </c>
    </row>
    <row r="36" spans="1:7" ht="24.75" customHeight="1">
      <c r="A36" s="21" t="s">
        <v>37</v>
      </c>
      <c r="B36" s="16" t="s">
        <v>93</v>
      </c>
      <c r="C36" s="8"/>
      <c r="D36" s="31"/>
      <c r="E36" s="32"/>
      <c r="F36" s="8"/>
      <c r="G36" s="8"/>
    </row>
    <row r="37" spans="1:7" ht="51">
      <c r="A37" s="60" t="s">
        <v>130</v>
      </c>
      <c r="B37" s="102" t="s">
        <v>131</v>
      </c>
      <c r="C37" s="31"/>
      <c r="D37" s="8"/>
      <c r="E37" s="8"/>
      <c r="F37" s="32"/>
      <c r="G37" s="31"/>
    </row>
    <row r="38" spans="1:7" ht="54" customHeight="1" thickBot="1">
      <c r="A38" s="60" t="s">
        <v>128</v>
      </c>
      <c r="B38" s="61" t="s">
        <v>94</v>
      </c>
      <c r="C38" s="31"/>
      <c r="D38" s="5"/>
      <c r="E38" s="101">
        <v>-4583</v>
      </c>
      <c r="F38" s="32"/>
      <c r="G38" s="31"/>
    </row>
    <row r="39" spans="1:7" ht="27" customHeight="1" thickBot="1">
      <c r="A39" s="69" t="s">
        <v>38</v>
      </c>
      <c r="B39" s="70" t="s">
        <v>39</v>
      </c>
      <c r="C39" s="18"/>
      <c r="D39" s="18"/>
      <c r="E39" s="19"/>
      <c r="F39" s="18"/>
      <c r="G39" s="18"/>
    </row>
    <row r="40" spans="1:7" ht="18" customHeight="1" thickBot="1">
      <c r="A40" s="207" t="s">
        <v>40</v>
      </c>
      <c r="B40" s="208"/>
      <c r="C40" s="18">
        <f>C8+C26</f>
        <v>835469</v>
      </c>
      <c r="D40" s="18">
        <f>D8+D26</f>
        <v>483699.25</v>
      </c>
      <c r="E40" s="18">
        <f>E8+E26</f>
        <v>474806</v>
      </c>
      <c r="F40" s="94">
        <f>E40/D40*100</f>
        <v>98.16140918142834</v>
      </c>
      <c r="G40" s="94">
        <f>E40/C40*100</f>
        <v>56.83107332528196</v>
      </c>
    </row>
    <row r="41" ht="10.5" customHeight="1">
      <c r="A41" s="23"/>
    </row>
    <row r="42" ht="12.75" hidden="1"/>
    <row r="43" spans="1:2" ht="14.25">
      <c r="A43" s="215" t="s">
        <v>115</v>
      </c>
      <c r="B43" s="215"/>
    </row>
    <row r="44" spans="1:2" ht="14.25">
      <c r="A44" s="76" t="s">
        <v>114</v>
      </c>
      <c r="B44" s="76"/>
    </row>
    <row r="46" ht="12.75">
      <c r="A46" t="s">
        <v>116</v>
      </c>
    </row>
    <row r="47" ht="12.75">
      <c r="A47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9">
      <selection activeCell="A1" sqref="A1:IV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16" t="s">
        <v>105</v>
      </c>
      <c r="B1" s="216"/>
      <c r="C1" s="216"/>
      <c r="D1" s="216"/>
      <c r="E1" s="216"/>
      <c r="F1" s="216"/>
      <c r="G1" s="216"/>
    </row>
    <row r="2" spans="1:7" ht="12.75">
      <c r="A2" s="216" t="s">
        <v>136</v>
      </c>
      <c r="B2" s="216"/>
      <c r="C2" s="216"/>
      <c r="D2" s="216"/>
      <c r="E2" s="216"/>
      <c r="F2" s="216"/>
      <c r="G2" s="216"/>
    </row>
    <row r="3" spans="5:7" ht="12.75" customHeight="1" thickBot="1">
      <c r="E3" s="221" t="s">
        <v>41</v>
      </c>
      <c r="F3" s="221"/>
      <c r="G3" s="221"/>
    </row>
    <row r="4" spans="1:7" s="25" customFormat="1" ht="38.25" customHeight="1" thickBot="1">
      <c r="A4" s="77" t="s">
        <v>42</v>
      </c>
      <c r="B4" s="2" t="s">
        <v>43</v>
      </c>
      <c r="C4" s="24" t="s">
        <v>83</v>
      </c>
      <c r="D4" s="78" t="s">
        <v>44</v>
      </c>
      <c r="E4" s="24" t="s">
        <v>45</v>
      </c>
      <c r="F4" s="24" t="s">
        <v>46</v>
      </c>
      <c r="G4" s="79" t="s">
        <v>117</v>
      </c>
    </row>
    <row r="5" spans="1:7" ht="12" customHeight="1" thickBot="1">
      <c r="A5" s="26">
        <v>100</v>
      </c>
      <c r="B5" s="43" t="s">
        <v>47</v>
      </c>
      <c r="C5" s="103">
        <f>SUM(C6:C13)</f>
        <v>32914</v>
      </c>
      <c r="D5" s="103">
        <f>SUM(D6:D13)</f>
        <v>0</v>
      </c>
      <c r="E5" s="103">
        <f>SUM(E6:E13)</f>
        <v>23836</v>
      </c>
      <c r="F5" s="104"/>
      <c r="G5" s="105">
        <f>E5/C5*100</f>
        <v>72.41903141520326</v>
      </c>
    </row>
    <row r="6" spans="1:7" s="28" customFormat="1" ht="12.75" customHeight="1">
      <c r="A6" s="44">
        <v>102</v>
      </c>
      <c r="B6" s="27" t="s">
        <v>81</v>
      </c>
      <c r="C6" s="106">
        <v>1722</v>
      </c>
      <c r="D6" s="107"/>
      <c r="E6" s="106">
        <v>935</v>
      </c>
      <c r="F6" s="107"/>
      <c r="G6" s="108">
        <f>E6/C6*100</f>
        <v>54.29732868757259</v>
      </c>
    </row>
    <row r="7" spans="1:7" ht="23.25" customHeight="1">
      <c r="A7" s="45">
        <v>103</v>
      </c>
      <c r="B7" s="29" t="s">
        <v>48</v>
      </c>
      <c r="C7" s="109">
        <v>682</v>
      </c>
      <c r="D7" s="110"/>
      <c r="E7" s="109">
        <v>340</v>
      </c>
      <c r="F7" s="110"/>
      <c r="G7" s="111">
        <f>E7/C7*100</f>
        <v>49.853372434017594</v>
      </c>
    </row>
    <row r="8" spans="1:7" ht="24" customHeight="1">
      <c r="A8" s="45">
        <v>104</v>
      </c>
      <c r="B8" s="29" t="s">
        <v>82</v>
      </c>
      <c r="C8" s="109">
        <v>11613</v>
      </c>
      <c r="D8" s="110"/>
      <c r="E8" s="109">
        <v>9837</v>
      </c>
      <c r="F8" s="110"/>
      <c r="G8" s="111">
        <f aca="true" t="shared" si="0" ref="G8:G14">E8/C8*100</f>
        <v>84.70679411004909</v>
      </c>
    </row>
    <row r="9" spans="1:7" ht="12.75">
      <c r="A9" s="96">
        <v>105</v>
      </c>
      <c r="B9" s="97" t="s">
        <v>120</v>
      </c>
      <c r="C9" s="112">
        <v>6</v>
      </c>
      <c r="D9" s="113"/>
      <c r="E9" s="112">
        <v>6</v>
      </c>
      <c r="F9" s="113"/>
      <c r="G9" s="111"/>
    </row>
    <row r="10" spans="1:7" ht="24.75" customHeight="1">
      <c r="A10" s="96">
        <v>106</v>
      </c>
      <c r="B10" s="97" t="s">
        <v>110</v>
      </c>
      <c r="C10" s="112">
        <v>6174</v>
      </c>
      <c r="D10" s="113"/>
      <c r="E10" s="112">
        <v>3460</v>
      </c>
      <c r="F10" s="113"/>
      <c r="G10" s="111">
        <f t="shared" si="0"/>
        <v>56.04146420472951</v>
      </c>
    </row>
    <row r="11" spans="1:7" ht="14.25" customHeight="1">
      <c r="A11" s="96">
        <v>107</v>
      </c>
      <c r="B11" s="97" t="s">
        <v>111</v>
      </c>
      <c r="C11" s="112"/>
      <c r="D11" s="113"/>
      <c r="E11" s="112"/>
      <c r="F11" s="113"/>
      <c r="G11" s="111"/>
    </row>
    <row r="12" spans="1:7" ht="12.75" customHeight="1">
      <c r="A12" s="96">
        <v>111</v>
      </c>
      <c r="B12" s="97" t="s">
        <v>112</v>
      </c>
      <c r="C12" s="112">
        <v>190</v>
      </c>
      <c r="D12" s="113"/>
      <c r="E12" s="112">
        <v>0</v>
      </c>
      <c r="F12" s="113"/>
      <c r="G12" s="111"/>
    </row>
    <row r="13" spans="1:7" ht="12.75" customHeight="1" thickBot="1">
      <c r="A13" s="161">
        <v>113</v>
      </c>
      <c r="B13" s="162" t="s">
        <v>50</v>
      </c>
      <c r="C13" s="114">
        <v>12527</v>
      </c>
      <c r="D13" s="115"/>
      <c r="E13" s="114">
        <v>9258</v>
      </c>
      <c r="F13" s="115"/>
      <c r="G13" s="116">
        <f t="shared" si="0"/>
        <v>73.90436656821267</v>
      </c>
    </row>
    <row r="14" spans="1:7" ht="12.75" customHeight="1" thickBot="1">
      <c r="A14" s="163">
        <v>200</v>
      </c>
      <c r="B14" s="164" t="s">
        <v>113</v>
      </c>
      <c r="C14" s="103">
        <v>611</v>
      </c>
      <c r="D14" s="104"/>
      <c r="E14" s="103">
        <v>304</v>
      </c>
      <c r="F14" s="104"/>
      <c r="G14" s="105">
        <f t="shared" si="0"/>
        <v>49.754500818330605</v>
      </c>
    </row>
    <row r="15" spans="1:7" ht="14.25" customHeight="1" thickBot="1">
      <c r="A15" s="165">
        <v>300</v>
      </c>
      <c r="B15" s="166" t="s">
        <v>51</v>
      </c>
      <c r="C15" s="92">
        <f>SUM(C16:C18)</f>
        <v>6722</v>
      </c>
      <c r="D15" s="92">
        <f>SUM(D16:D18)</f>
        <v>0</v>
      </c>
      <c r="E15" s="92">
        <f>SUM(E16:E18)</f>
        <v>3686</v>
      </c>
      <c r="F15" s="117"/>
      <c r="G15" s="105">
        <f>E15/C15*100</f>
        <v>54.83487057423386</v>
      </c>
    </row>
    <row r="16" spans="1:7" ht="26.25" customHeight="1">
      <c r="A16" s="167">
        <v>309</v>
      </c>
      <c r="B16" s="168" t="s">
        <v>95</v>
      </c>
      <c r="C16" s="118">
        <v>83</v>
      </c>
      <c r="D16" s="119"/>
      <c r="E16" s="118">
        <v>83</v>
      </c>
      <c r="F16" s="119"/>
      <c r="G16" s="111"/>
    </row>
    <row r="17" spans="1:7" ht="13.5" customHeight="1">
      <c r="A17" s="169">
        <v>310</v>
      </c>
      <c r="B17" s="168" t="s">
        <v>52</v>
      </c>
      <c r="C17" s="109">
        <v>6479</v>
      </c>
      <c r="D17" s="110"/>
      <c r="E17" s="109">
        <v>3483</v>
      </c>
      <c r="F17" s="110"/>
      <c r="G17" s="111">
        <f aca="true" t="shared" si="1" ref="G17:G31">E17/C17*100</f>
        <v>53.75829603333848</v>
      </c>
    </row>
    <row r="18" spans="1:7" ht="24" customHeight="1" thickBot="1">
      <c r="A18" s="170">
        <v>314</v>
      </c>
      <c r="B18" s="171" t="s">
        <v>96</v>
      </c>
      <c r="C18" s="120">
        <v>160</v>
      </c>
      <c r="D18" s="121"/>
      <c r="E18" s="120">
        <v>120</v>
      </c>
      <c r="F18" s="121"/>
      <c r="G18" s="111">
        <f t="shared" si="1"/>
        <v>75</v>
      </c>
    </row>
    <row r="19" spans="1:7" ht="12.75" customHeight="1" thickBot="1">
      <c r="A19" s="165">
        <v>400</v>
      </c>
      <c r="B19" s="172" t="s">
        <v>53</v>
      </c>
      <c r="C19" s="92">
        <f>SUM(C20:C26)</f>
        <v>149722</v>
      </c>
      <c r="D19" s="92">
        <f>SUM(D20:D26)</f>
        <v>0</v>
      </c>
      <c r="E19" s="92">
        <f>SUM(E20:E26)</f>
        <v>37805</v>
      </c>
      <c r="F19" s="117"/>
      <c r="G19" s="105">
        <f>E19/C19*100</f>
        <v>25.250130241380692</v>
      </c>
    </row>
    <row r="20" spans="1:7" ht="12" customHeight="1">
      <c r="A20" s="173">
        <v>405</v>
      </c>
      <c r="B20" s="174" t="s">
        <v>54</v>
      </c>
      <c r="C20" s="122">
        <v>208</v>
      </c>
      <c r="D20" s="123"/>
      <c r="E20" s="122">
        <v>204</v>
      </c>
      <c r="F20" s="123"/>
      <c r="G20" s="111">
        <f t="shared" si="1"/>
        <v>98.07692307692307</v>
      </c>
    </row>
    <row r="21" spans="1:7" ht="12" customHeight="1">
      <c r="A21" s="175">
        <v>406</v>
      </c>
      <c r="B21" s="176" t="s">
        <v>55</v>
      </c>
      <c r="C21" s="118">
        <v>72346</v>
      </c>
      <c r="D21" s="119"/>
      <c r="E21" s="118">
        <v>23259</v>
      </c>
      <c r="F21" s="119"/>
      <c r="G21" s="111">
        <f t="shared" si="1"/>
        <v>32.14966964310398</v>
      </c>
    </row>
    <row r="22" spans="1:7" ht="12" customHeight="1">
      <c r="A22" s="175">
        <v>407</v>
      </c>
      <c r="B22" s="177" t="s">
        <v>56</v>
      </c>
      <c r="C22" s="118"/>
      <c r="D22" s="119"/>
      <c r="E22" s="118"/>
      <c r="F22" s="119"/>
      <c r="G22" s="111"/>
    </row>
    <row r="23" spans="1:7" ht="12" customHeight="1">
      <c r="A23" s="178">
        <v>408</v>
      </c>
      <c r="B23" s="179" t="s">
        <v>57</v>
      </c>
      <c r="C23" s="120">
        <v>102</v>
      </c>
      <c r="D23" s="121"/>
      <c r="E23" s="120"/>
      <c r="F23" s="121"/>
      <c r="G23" s="111">
        <f t="shared" si="1"/>
        <v>0</v>
      </c>
    </row>
    <row r="24" spans="1:8" ht="12" customHeight="1">
      <c r="A24" s="180">
        <v>409</v>
      </c>
      <c r="B24" s="181" t="s">
        <v>97</v>
      </c>
      <c r="C24" s="109">
        <v>75866</v>
      </c>
      <c r="D24" s="124"/>
      <c r="E24" s="125">
        <v>14122</v>
      </c>
      <c r="F24" s="126"/>
      <c r="G24" s="111">
        <f t="shared" si="1"/>
        <v>18.614399072048084</v>
      </c>
      <c r="H24" s="100"/>
    </row>
    <row r="25" spans="1:7" ht="12" customHeight="1">
      <c r="A25" s="180">
        <v>410</v>
      </c>
      <c r="B25" s="181" t="s">
        <v>98</v>
      </c>
      <c r="C25" s="109"/>
      <c r="D25" s="124"/>
      <c r="E25" s="125"/>
      <c r="F25" s="126"/>
      <c r="G25" s="111"/>
    </row>
    <row r="26" spans="1:7" ht="12" customHeight="1" thickBot="1">
      <c r="A26" s="178">
        <v>412</v>
      </c>
      <c r="B26" s="182" t="s">
        <v>58</v>
      </c>
      <c r="C26" s="120">
        <v>1200</v>
      </c>
      <c r="D26" s="121"/>
      <c r="E26" s="120">
        <v>220</v>
      </c>
      <c r="F26" s="121"/>
      <c r="G26" s="111">
        <f t="shared" si="1"/>
        <v>18.333333333333332</v>
      </c>
    </row>
    <row r="27" spans="1:7" s="47" customFormat="1" ht="15.75" customHeight="1" thickBot="1">
      <c r="A27" s="183">
        <v>500</v>
      </c>
      <c r="B27" s="184" t="s">
        <v>59</v>
      </c>
      <c r="C27" s="127">
        <f>SUM(C28:C31)-1</f>
        <v>232313</v>
      </c>
      <c r="D27" s="127">
        <f>SUM(D28:D31)</f>
        <v>0</v>
      </c>
      <c r="E27" s="127">
        <f>SUM(E28:E31)</f>
        <v>131600</v>
      </c>
      <c r="F27" s="128"/>
      <c r="G27" s="105">
        <f>E27/C27*100</f>
        <v>56.64771235359191</v>
      </c>
    </row>
    <row r="28" spans="1:7" ht="12" customHeight="1">
      <c r="A28" s="185">
        <v>501</v>
      </c>
      <c r="B28" s="134" t="s">
        <v>60</v>
      </c>
      <c r="C28" s="109">
        <v>56365</v>
      </c>
      <c r="D28" s="110"/>
      <c r="E28" s="109">
        <v>28404</v>
      </c>
      <c r="F28" s="110"/>
      <c r="G28" s="111">
        <f t="shared" si="1"/>
        <v>50.39297436352347</v>
      </c>
    </row>
    <row r="29" spans="1:7" ht="12" customHeight="1">
      <c r="A29" s="185">
        <v>502</v>
      </c>
      <c r="B29" s="134" t="s">
        <v>61</v>
      </c>
      <c r="C29" s="109">
        <v>90061</v>
      </c>
      <c r="D29" s="110"/>
      <c r="E29" s="109">
        <v>34643</v>
      </c>
      <c r="F29" s="110"/>
      <c r="G29" s="111">
        <f t="shared" si="1"/>
        <v>38.46615072006751</v>
      </c>
    </row>
    <row r="30" spans="1:7" ht="12" customHeight="1">
      <c r="A30" s="186">
        <v>503</v>
      </c>
      <c r="B30" s="136" t="s">
        <v>62</v>
      </c>
      <c r="C30" s="112">
        <v>76314</v>
      </c>
      <c r="D30" s="113"/>
      <c r="E30" s="112">
        <v>64789</v>
      </c>
      <c r="F30" s="113"/>
      <c r="G30" s="111">
        <f t="shared" si="1"/>
        <v>84.89792174437194</v>
      </c>
    </row>
    <row r="31" spans="1:7" ht="12" customHeight="1" thickBot="1">
      <c r="A31" s="186">
        <v>505</v>
      </c>
      <c r="B31" s="136" t="s">
        <v>63</v>
      </c>
      <c r="C31" s="112">
        <v>9574</v>
      </c>
      <c r="D31" s="113"/>
      <c r="E31" s="112">
        <v>3764</v>
      </c>
      <c r="F31" s="113"/>
      <c r="G31" s="111">
        <f t="shared" si="1"/>
        <v>39.31481094631293</v>
      </c>
    </row>
    <row r="32" spans="1:7" s="47" customFormat="1" ht="12" customHeight="1" thickBot="1">
      <c r="A32" s="183">
        <v>600</v>
      </c>
      <c r="B32" s="184" t="s">
        <v>64</v>
      </c>
      <c r="C32" s="127">
        <v>160</v>
      </c>
      <c r="D32" s="128"/>
      <c r="E32" s="127">
        <v>132</v>
      </c>
      <c r="F32" s="128"/>
      <c r="G32" s="105">
        <f>E32/C32*100</f>
        <v>82.5</v>
      </c>
    </row>
    <row r="33" spans="1:7" s="47" customFormat="1" ht="12" customHeight="1" thickBot="1">
      <c r="A33" s="187">
        <v>700</v>
      </c>
      <c r="B33" s="188" t="s">
        <v>65</v>
      </c>
      <c r="C33" s="129">
        <f>SUM(C34:C38)</f>
        <v>270545</v>
      </c>
      <c r="D33" s="129">
        <f>SUM(D34:D38)</f>
        <v>0</v>
      </c>
      <c r="E33" s="129">
        <f>SUM(E34:E38)</f>
        <v>174922</v>
      </c>
      <c r="F33" s="130"/>
      <c r="G33" s="105">
        <f>E33/C33*100</f>
        <v>64.655417767839</v>
      </c>
    </row>
    <row r="34" spans="1:7" s="47" customFormat="1" ht="12" customHeight="1">
      <c r="A34" s="189">
        <v>701</v>
      </c>
      <c r="B34" s="132" t="s">
        <v>66</v>
      </c>
      <c r="C34" s="131">
        <v>101492</v>
      </c>
      <c r="D34" s="132"/>
      <c r="E34" s="131">
        <v>65034</v>
      </c>
      <c r="F34" s="132"/>
      <c r="G34" s="111">
        <f aca="true" t="shared" si="2" ref="G34:G46">E34/C34*100</f>
        <v>64.07795688330114</v>
      </c>
    </row>
    <row r="35" spans="1:7" s="47" customFormat="1" ht="12" customHeight="1">
      <c r="A35" s="185">
        <v>702</v>
      </c>
      <c r="B35" s="134" t="s">
        <v>67</v>
      </c>
      <c r="C35" s="133">
        <v>107683</v>
      </c>
      <c r="D35" s="134"/>
      <c r="E35" s="133">
        <v>69528</v>
      </c>
      <c r="F35" s="134"/>
      <c r="G35" s="111">
        <f t="shared" si="2"/>
        <v>64.56729474476009</v>
      </c>
    </row>
    <row r="36" spans="1:7" s="47" customFormat="1" ht="12" customHeight="1">
      <c r="A36" s="185">
        <v>703</v>
      </c>
      <c r="B36" s="134" t="s">
        <v>129</v>
      </c>
      <c r="C36" s="133">
        <v>36090</v>
      </c>
      <c r="D36" s="134"/>
      <c r="E36" s="133">
        <v>22132</v>
      </c>
      <c r="F36" s="134"/>
      <c r="G36" s="111">
        <f t="shared" si="2"/>
        <v>61.32446661124965</v>
      </c>
    </row>
    <row r="37" spans="1:7" s="47" customFormat="1" ht="12" customHeight="1">
      <c r="A37" s="185">
        <v>707</v>
      </c>
      <c r="B37" s="138" t="s">
        <v>68</v>
      </c>
      <c r="C37" s="133">
        <v>15115</v>
      </c>
      <c r="D37" s="134"/>
      <c r="E37" s="133">
        <v>11323</v>
      </c>
      <c r="F37" s="134"/>
      <c r="G37" s="111">
        <f t="shared" si="2"/>
        <v>74.91233873635461</v>
      </c>
    </row>
    <row r="38" spans="1:7" s="47" customFormat="1" ht="12" customHeight="1" thickBot="1">
      <c r="A38" s="186">
        <v>709</v>
      </c>
      <c r="B38" s="160" t="s">
        <v>69</v>
      </c>
      <c r="C38" s="135">
        <v>10165</v>
      </c>
      <c r="D38" s="136"/>
      <c r="E38" s="135">
        <v>6905</v>
      </c>
      <c r="F38" s="136"/>
      <c r="G38" s="111">
        <f t="shared" si="2"/>
        <v>67.92916871618299</v>
      </c>
    </row>
    <row r="39" spans="1:7" s="47" customFormat="1" ht="12" customHeight="1" thickBot="1">
      <c r="A39" s="165">
        <v>800</v>
      </c>
      <c r="B39" s="172" t="s">
        <v>70</v>
      </c>
      <c r="C39" s="127">
        <f>SUM(C40:C41)</f>
        <v>141651</v>
      </c>
      <c r="D39" s="127">
        <f>SUM(D40:D41)</f>
        <v>0</v>
      </c>
      <c r="E39" s="127">
        <f>SUM(E40:E41)</f>
        <v>21242</v>
      </c>
      <c r="F39" s="128"/>
      <c r="G39" s="105">
        <f>E39/C39*100</f>
        <v>14.996011323605199</v>
      </c>
    </row>
    <row r="40" spans="1:7" s="47" customFormat="1" ht="12" customHeight="1">
      <c r="A40" s="189">
        <v>801</v>
      </c>
      <c r="B40" s="132" t="s">
        <v>71</v>
      </c>
      <c r="C40" s="131">
        <v>137621</v>
      </c>
      <c r="D40" s="132"/>
      <c r="E40" s="131">
        <v>17482</v>
      </c>
      <c r="F40" s="132"/>
      <c r="G40" s="111">
        <f t="shared" si="2"/>
        <v>12.703003175387478</v>
      </c>
    </row>
    <row r="41" spans="1:7" s="47" customFormat="1" ht="12" customHeight="1" thickBot="1">
      <c r="A41" s="186">
        <v>804</v>
      </c>
      <c r="B41" s="48" t="s">
        <v>72</v>
      </c>
      <c r="C41" s="135">
        <v>4030</v>
      </c>
      <c r="D41" s="136"/>
      <c r="E41" s="135">
        <v>3760</v>
      </c>
      <c r="F41" s="136"/>
      <c r="G41" s="111">
        <f t="shared" si="2"/>
        <v>93.30024813895783</v>
      </c>
    </row>
    <row r="42" spans="1:7" s="47" customFormat="1" ht="12" customHeight="1" thickBot="1">
      <c r="A42" s="34">
        <v>1000</v>
      </c>
      <c r="B42" s="46" t="s">
        <v>74</v>
      </c>
      <c r="C42" s="127">
        <f>SUM(C43:C46)</f>
        <v>52052</v>
      </c>
      <c r="D42" s="127">
        <f>SUM(D43:D46)</f>
        <v>0</v>
      </c>
      <c r="E42" s="127">
        <f>SUM(E43:E46)</f>
        <v>26940</v>
      </c>
      <c r="F42" s="128"/>
      <c r="G42" s="105">
        <f>E42/C42*100</f>
        <v>51.755936371320985</v>
      </c>
    </row>
    <row r="43" spans="1:7" s="47" customFormat="1" ht="12" customHeight="1">
      <c r="A43" s="36">
        <v>1002</v>
      </c>
      <c r="B43" s="50" t="s">
        <v>99</v>
      </c>
      <c r="C43" s="133"/>
      <c r="D43" s="132"/>
      <c r="E43" s="133"/>
      <c r="F43" s="132"/>
      <c r="G43" s="111"/>
    </row>
    <row r="44" spans="1:7" s="51" customFormat="1" ht="12" customHeight="1">
      <c r="A44" s="35">
        <v>1003</v>
      </c>
      <c r="B44" s="33" t="s">
        <v>75</v>
      </c>
      <c r="C44" s="137">
        <v>46083</v>
      </c>
      <c r="D44" s="138"/>
      <c r="E44" s="137">
        <v>22018</v>
      </c>
      <c r="F44" s="138"/>
      <c r="G44" s="111">
        <f t="shared" si="2"/>
        <v>47.779007443091814</v>
      </c>
    </row>
    <row r="45" spans="1:7" s="51" customFormat="1" ht="12" customHeight="1">
      <c r="A45" s="41">
        <v>1004</v>
      </c>
      <c r="B45" s="30" t="s">
        <v>134</v>
      </c>
      <c r="C45" s="159">
        <v>3954</v>
      </c>
      <c r="D45" s="160"/>
      <c r="E45" s="159">
        <v>3877</v>
      </c>
      <c r="F45" s="160"/>
      <c r="G45" s="111">
        <f t="shared" si="2"/>
        <v>98.05260495700556</v>
      </c>
    </row>
    <row r="46" spans="1:7" s="47" customFormat="1" ht="12" customHeight="1" thickBot="1">
      <c r="A46" s="37">
        <v>1006</v>
      </c>
      <c r="B46" s="38" t="s">
        <v>76</v>
      </c>
      <c r="C46" s="139">
        <v>2015</v>
      </c>
      <c r="D46" s="140"/>
      <c r="E46" s="139">
        <v>1045</v>
      </c>
      <c r="F46" s="140"/>
      <c r="G46" s="111">
        <f t="shared" si="2"/>
        <v>51.86104218362283</v>
      </c>
    </row>
    <row r="47" spans="1:7" ht="13.5" customHeight="1" hidden="1">
      <c r="A47" s="39">
        <v>1101</v>
      </c>
      <c r="B47" s="40" t="s">
        <v>77</v>
      </c>
      <c r="C47" s="122"/>
      <c r="D47" s="123"/>
      <c r="E47" s="122"/>
      <c r="F47" s="123"/>
      <c r="G47" s="141"/>
    </row>
    <row r="48" spans="1:7" ht="13.5" customHeight="1" hidden="1">
      <c r="A48" s="36">
        <v>1102</v>
      </c>
      <c r="B48" s="33" t="s">
        <v>78</v>
      </c>
      <c r="C48" s="109"/>
      <c r="D48" s="110"/>
      <c r="E48" s="109"/>
      <c r="F48" s="110"/>
      <c r="G48" s="111"/>
    </row>
    <row r="49" spans="1:7" ht="14.25" customHeight="1" hidden="1">
      <c r="A49" s="36">
        <v>1103</v>
      </c>
      <c r="B49" s="33" t="s">
        <v>79</v>
      </c>
      <c r="C49" s="109"/>
      <c r="D49" s="110"/>
      <c r="E49" s="109"/>
      <c r="F49" s="110"/>
      <c r="G49" s="111"/>
    </row>
    <row r="50" spans="1:7" ht="13.5" customHeight="1" hidden="1" thickBot="1">
      <c r="A50" s="41">
        <v>1104</v>
      </c>
      <c r="B50" s="42" t="s">
        <v>80</v>
      </c>
      <c r="C50" s="120"/>
      <c r="D50" s="121"/>
      <c r="E50" s="120"/>
      <c r="F50" s="121"/>
      <c r="G50" s="142"/>
    </row>
    <row r="51" spans="1:7" ht="13.5" customHeight="1" thickBot="1">
      <c r="A51" s="34">
        <v>1100</v>
      </c>
      <c r="B51" s="46" t="s">
        <v>73</v>
      </c>
      <c r="C51" s="92">
        <f>SUM(C52:C54)</f>
        <v>7079</v>
      </c>
      <c r="D51" s="92">
        <f>SUM(D52:D54)</f>
        <v>0</v>
      </c>
      <c r="E51" s="92">
        <f>SUM(E52:E54)</f>
        <v>4175</v>
      </c>
      <c r="F51" s="143"/>
      <c r="G51" s="105">
        <f>E51/C51*100</f>
        <v>58.977256674671565</v>
      </c>
    </row>
    <row r="52" spans="1:7" ht="13.5" customHeight="1">
      <c r="A52" s="35">
        <v>1101</v>
      </c>
      <c r="B52" s="49" t="s">
        <v>100</v>
      </c>
      <c r="C52" s="118"/>
      <c r="D52" s="144"/>
      <c r="E52" s="145"/>
      <c r="F52" s="146"/>
      <c r="G52" s="111"/>
    </row>
    <row r="53" spans="1:7" ht="13.5" customHeight="1">
      <c r="A53" s="36">
        <v>1102</v>
      </c>
      <c r="B53" s="33" t="s">
        <v>101</v>
      </c>
      <c r="C53" s="109">
        <v>7079</v>
      </c>
      <c r="D53" s="124"/>
      <c r="E53" s="125">
        <v>4175</v>
      </c>
      <c r="F53" s="126"/>
      <c r="G53" s="111">
        <f>E53/C53*100</f>
        <v>58.977256674671565</v>
      </c>
    </row>
    <row r="54" spans="1:7" ht="13.5" customHeight="1" thickBot="1">
      <c r="A54" s="64">
        <v>1103</v>
      </c>
      <c r="B54" s="30" t="s">
        <v>102</v>
      </c>
      <c r="C54" s="112"/>
      <c r="D54" s="147"/>
      <c r="E54" s="148"/>
      <c r="F54" s="149"/>
      <c r="G54" s="111"/>
    </row>
    <row r="55" spans="1:7" ht="13.5" customHeight="1" thickBot="1">
      <c r="A55" s="34">
        <v>1200</v>
      </c>
      <c r="B55" s="46" t="s">
        <v>103</v>
      </c>
      <c r="C55" s="92">
        <v>364</v>
      </c>
      <c r="D55" s="150"/>
      <c r="E55" s="151">
        <v>273</v>
      </c>
      <c r="F55" s="143"/>
      <c r="G55" s="105">
        <f>E55/C55*100</f>
        <v>75</v>
      </c>
    </row>
    <row r="56" spans="1:7" ht="13.5" customHeight="1" thickBot="1">
      <c r="A56" s="65">
        <v>1300</v>
      </c>
      <c r="B56" s="66" t="s">
        <v>49</v>
      </c>
      <c r="C56" s="152"/>
      <c r="D56" s="153"/>
      <c r="E56" s="154"/>
      <c r="F56" s="155"/>
      <c r="G56" s="156"/>
    </row>
    <row r="57" spans="1:7" ht="16.5" customHeight="1" thickBot="1">
      <c r="A57" s="62"/>
      <c r="B57" s="63" t="s">
        <v>104</v>
      </c>
      <c r="C57" s="92">
        <f>C5+C14+C15+C19+C27+C32+C33+C39+C42+C51+C56+C55</f>
        <v>894133</v>
      </c>
      <c r="D57" s="92">
        <f>D5+D14+D15+D19+D27+D32+D33+D39+D42+D51+D56+D55-1</f>
        <v>-1</v>
      </c>
      <c r="E57" s="92">
        <f>E5+E14+E15+E19+E27+E32+E33+E39+E42+E51+E56+E55</f>
        <v>424915</v>
      </c>
      <c r="F57" s="143"/>
      <c r="G57" s="105">
        <f>E57/C57*100</f>
        <v>47.52257214530724</v>
      </c>
    </row>
    <row r="58" ht="9.75" customHeight="1"/>
    <row r="59" spans="1:2" ht="14.25">
      <c r="A59" s="215" t="s">
        <v>115</v>
      </c>
      <c r="B59" s="215"/>
    </row>
    <row r="60" spans="1:2" ht="14.25">
      <c r="A60" s="76" t="s">
        <v>114</v>
      </c>
      <c r="B60" s="76"/>
    </row>
    <row r="62" ht="12.75">
      <c r="A62" t="s">
        <v>116</v>
      </c>
    </row>
    <row r="63" ht="12.75">
      <c r="A63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2021-08-10T03:40:48Z</dcterms:modified>
  <cp:category/>
  <cp:version/>
  <cp:contentType/>
  <cp:contentStatus/>
</cp:coreProperties>
</file>