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<sst xmlns="http://schemas.openxmlformats.org/spreadsheetml/2006/main" count="141" uniqueCount="136">
  <si>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</si>
  <si>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</si>
  <si>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</si>
  <si>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</si>
  <si>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</si>
  <si>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</si>
  <si>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</si>
  <si>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</si>
  <si>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</si>
  <si>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</si>
  <si>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</si>
  <si>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</si>
  <si>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</si>
  <si>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</si>
  <si>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</si>
  <si>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</si>
  <si>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</si>
  <si>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</si>
  <si>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</si>
  <si>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</si>
  <si>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</si>
  <si>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</si>
  <si>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</si>
  <si>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</si>
  <si>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</si>
  <si>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</si>
  <si>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</si>
  <si>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</si>
  <si>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</si>
  <si>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</si>
  <si>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</si>
  <si>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</si>
  <si>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</si>
  <si>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</si>
  <si>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</si>
  <si>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</si>
  <si>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</si>
  <si>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</si>
  <si>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</si>
  <si>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</si>
  <si>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</si>
  <si>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</si>
  <si>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</si>
  <si>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</si>
  <si>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</si>
  <si>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</si>
  <si>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</si>
  <si>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</si>
  <si>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</si>
  <si>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</si>
  <si>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</si>
  <si>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</si>
  <si>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</si>
  <si>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</si>
  <si>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</si>
  <si>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</si>
  <si>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</si>
  <si>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</si>
  <si>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</si>
  <si>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</si>
  <si>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</si>
  <si>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</si>
  <si>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</si>
  <si>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</si>
  <si>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</si>
  <si>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</si>
  <si>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</si>
  <si>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</si>
  <si>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</si>
  <si>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</si>
  <si>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</si>
  <si>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</si>
  <si>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</si>
  <si>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</si>
  <si>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</si>
  <si>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</si>
  <si>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</si>
  <si>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</si>
  <si>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</si>
  <si>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</si>
  <si>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</si>
  <si>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</si>
  <si>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</si>
  <si>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</si>
  <si>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</si>
  <si>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</si>
  <si>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</si>
  <si>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</si>
  <si>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</si>
  <si>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</si>
  <si>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</si>
  <si>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</si>
  <si>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</si>
  <si>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</si>
  <si>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</si>
  <si>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</si>
  <si>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</si>
  <si>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</si>
  <si>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</si>
  <si>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</si>
  <si>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</si>
  <si>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</si>
  <si>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</si>
  <si>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</si>
  <si>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</si>
  <si>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</si>
  <si>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</si>
  <si>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</si>
  <si>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</si>
  <si>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</si>
  <si>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</si>
  <si>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</si>
  <si>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</si>
  <si>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</si>
  <si>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</si>
  <si>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</si>
  <si>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</si>
  <si>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</si>
  <si>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</si>
  <si>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</si>
  <si>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</si>
  <si>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</si>
  <si>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</si>
  <si>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</si>
  <si>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</si>
  <si>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</si>
  <si>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</si>
  <si>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</si>
  <si>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</si>
  <si>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</si>
  <si>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</si>
  <si>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</si>
  <si>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</si>
  <si>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</si>
  <si>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расходам  по состоянию на 01 марта 2021 года</t>
  </si>
  <si>
    <t>по доходам по состоянию на 01 марта 2021 года.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</si>
</sst>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1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2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8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63"/>
      <c r="C1" s="63"/>
      <c r="D1" s="63"/>
      <c r="E1" s="63"/>
      <c r="F1" s="63"/>
      <c r="G1" s="63"/>
    </row>
    <row r="2" spans="1:7" ht="12.75">
      <c r="A2" s="122" t="s">
        <v>105</v>
      </c>
      <c r="B2" s="122"/>
      <c r="C2" s="122"/>
      <c r="D2" s="122"/>
      <c r="E2" s="122"/>
      <c r="F2" s="122"/>
      <c r="G2" s="122"/>
    </row>
    <row r="3" spans="1:7" ht="12.75" customHeight="1">
      <c r="A3" s="122" t="s">
        <v>135</v>
      </c>
      <c r="B3" s="122"/>
      <c r="C3" s="122"/>
      <c r="D3" s="122"/>
      <c r="E3" s="122"/>
      <c r="F3" s="122"/>
      <c r="G3" s="122"/>
    </row>
    <row r="4" spans="5:7" ht="11.25" customHeight="1" thickBot="1">
      <c r="E4" s="123" t="s">
        <v>0</v>
      </c>
      <c r="F4" s="123"/>
      <c r="G4" s="123"/>
    </row>
    <row r="5" spans="1:7" ht="12.75">
      <c r="A5" s="135" t="s">
        <v>1</v>
      </c>
      <c r="B5" s="135" t="s">
        <v>2</v>
      </c>
      <c r="C5" s="127" t="s">
        <v>84</v>
      </c>
      <c r="D5" s="127" t="s">
        <v>86</v>
      </c>
      <c r="E5" s="124" t="s">
        <v>3</v>
      </c>
      <c r="F5" s="127" t="s">
        <v>85</v>
      </c>
      <c r="G5" s="130" t="s">
        <v>87</v>
      </c>
    </row>
    <row r="6" spans="1:7" ht="12.75">
      <c r="A6" s="136"/>
      <c r="B6" s="136"/>
      <c r="C6" s="128"/>
      <c r="D6" s="128"/>
      <c r="E6" s="125"/>
      <c r="F6" s="128"/>
      <c r="G6" s="131"/>
    </row>
    <row r="7" spans="1:7" ht="21" customHeight="1" thickBot="1">
      <c r="A7" s="137"/>
      <c r="B7" s="137"/>
      <c r="C7" s="129"/>
      <c r="D7" s="129"/>
      <c r="E7" s="126"/>
      <c r="F7" s="129"/>
      <c r="G7" s="132"/>
    </row>
    <row r="8" spans="1:7" ht="16.5" customHeight="1" thickBot="1">
      <c r="A8" s="64" t="s">
        <v>4</v>
      </c>
      <c r="B8" s="65" t="s">
        <v>5</v>
      </c>
      <c r="C8" s="66">
        <f>SUM(C9:C25)</f>
        <v>129980</v>
      </c>
      <c r="D8" s="67">
        <f>SUM(D9:D25)</f>
        <v>21663.333333333332</v>
      </c>
      <c r="E8" s="67">
        <f>SUM(E9:E25)+1</f>
        <v>17405</v>
      </c>
      <c r="F8" s="68">
        <f>E8/D8*100</f>
        <v>80.34312971226343</v>
      </c>
      <c r="G8" s="68">
        <f>E8/C8*100</f>
        <v>13.390521618710572</v>
      </c>
    </row>
    <row r="9" spans="1:7" ht="13.5" customHeight="1">
      <c r="A9" s="69" t="s">
        <v>6</v>
      </c>
      <c r="B9" s="70" t="s">
        <v>7</v>
      </c>
      <c r="C9" s="71">
        <v>102220</v>
      </c>
      <c r="D9" s="61">
        <f>C9/12*2</f>
        <v>17036.666666666668</v>
      </c>
      <c r="E9" s="72">
        <v>14486</v>
      </c>
      <c r="F9" s="73">
        <f>E9/D9*100</f>
        <v>85.02837018196047</v>
      </c>
      <c r="G9" s="73">
        <f>E9/C9*100</f>
        <v>14.171395030326748</v>
      </c>
    </row>
    <row r="10" spans="1:7" ht="27.75" customHeight="1">
      <c r="A10" s="74" t="s">
        <v>106</v>
      </c>
      <c r="B10" s="75" t="s">
        <v>108</v>
      </c>
      <c r="C10" s="76">
        <v>8961</v>
      </c>
      <c r="D10" s="5">
        <f>C10/12*2</f>
        <v>1493.5</v>
      </c>
      <c r="E10" s="5">
        <v>691</v>
      </c>
      <c r="F10" s="2">
        <f>E10/D10*100</f>
        <v>46.26715768329427</v>
      </c>
      <c r="G10" s="2">
        <f>E10/C10*100</f>
        <v>7.711192947215713</v>
      </c>
    </row>
    <row r="11" spans="1:7" ht="27.75" customHeight="1">
      <c r="A11" s="74" t="s">
        <v>118</v>
      </c>
      <c r="B11" s="77" t="s">
        <v>119</v>
      </c>
      <c r="C11" s="76">
        <v>6700</v>
      </c>
      <c r="D11" s="5">
        <f>C11/12*2</f>
        <v>1116.6666666666667</v>
      </c>
      <c r="E11" s="5">
        <v>312</v>
      </c>
      <c r="F11" s="2">
        <f>E11/D11*100</f>
        <v>27.940298507462686</v>
      </c>
      <c r="G11" s="2">
        <f>E11/C11*100</f>
        <v>4.656716417910448</v>
      </c>
    </row>
    <row r="12" spans="1:7" ht="24.75" customHeight="1">
      <c r="A12" s="78" t="s">
        <v>8</v>
      </c>
      <c r="B12" s="79" t="s">
        <v>9</v>
      </c>
      <c r="C12" s="76">
        <v>450</v>
      </c>
      <c r="D12" s="5">
        <f>C12/12*2</f>
        <v>75</v>
      </c>
      <c r="E12" s="5">
        <v>341</v>
      </c>
      <c r="F12" s="2">
        <f>E12/D12*100</f>
        <v>454.6666666666667</v>
      </c>
      <c r="G12" s="2">
        <f>E12/C12*100</f>
        <v>75.77777777777777</v>
      </c>
    </row>
    <row r="13" spans="1:7" ht="12" customHeight="1">
      <c r="A13" s="80" t="s">
        <v>10</v>
      </c>
      <c r="B13" s="81" t="s">
        <v>11</v>
      </c>
      <c r="C13" s="76"/>
      <c r="D13" s="5"/>
      <c r="E13" s="82"/>
      <c r="F13" s="83"/>
      <c r="G13" s="83"/>
    </row>
    <row r="14" spans="1:7" ht="25.5" customHeight="1">
      <c r="A14" s="80" t="s">
        <v>107</v>
      </c>
      <c r="B14" s="81" t="s">
        <v>109</v>
      </c>
      <c r="C14" s="76">
        <v>125</v>
      </c>
      <c r="D14" s="5">
        <f>C14/12*2</f>
        <v>20.833333333333332</v>
      </c>
      <c r="E14" s="82">
        <v>71</v>
      </c>
      <c r="F14" s="2">
        <f>E14/D14*100</f>
        <v>340.8</v>
      </c>
      <c r="G14" s="2">
        <f>E14/C14*100</f>
        <v>56.8</v>
      </c>
    </row>
    <row r="15" spans="1:7" ht="12.75" customHeight="1">
      <c r="A15" s="80" t="s">
        <v>12</v>
      </c>
      <c r="B15" s="81" t="s">
        <v>13</v>
      </c>
      <c r="C15" s="76">
        <v>1518</v>
      </c>
      <c r="D15" s="5">
        <f>C15/12*2</f>
        <v>253</v>
      </c>
      <c r="E15" s="82">
        <v>126</v>
      </c>
      <c r="F15" s="2">
        <f>E15/D15*100</f>
        <v>49.80237154150198</v>
      </c>
      <c r="G15" s="2">
        <f>E15/C15*100</f>
        <v>8.300395256916996</v>
      </c>
    </row>
    <row r="16" spans="1:7" ht="12.75">
      <c r="A16" s="84" t="s">
        <v>14</v>
      </c>
      <c r="B16" s="82" t="s">
        <v>15</v>
      </c>
      <c r="C16" s="76">
        <v>5030</v>
      </c>
      <c r="D16" s="5">
        <f>C16/12*2</f>
        <v>838.3333333333334</v>
      </c>
      <c r="E16" s="82">
        <v>268</v>
      </c>
      <c r="F16" s="2">
        <f>E16/D16*100</f>
        <v>31.968190854870777</v>
      </c>
      <c r="G16" s="2">
        <f>E16/C16*100</f>
        <v>5.328031809145129</v>
      </c>
    </row>
    <row r="17" spans="1:7" ht="12.75">
      <c r="A17" s="84" t="s">
        <v>16</v>
      </c>
      <c r="B17" s="14" t="s">
        <v>17</v>
      </c>
      <c r="C17" s="76"/>
      <c r="D17" s="5"/>
      <c r="E17" s="82">
        <v>1</v>
      </c>
      <c r="F17" s="2"/>
      <c r="G17" s="2"/>
    </row>
    <row r="18" spans="1:7" ht="25.5">
      <c r="A18" s="84" t="s">
        <v>18</v>
      </c>
      <c r="B18" s="85" t="s">
        <v>88</v>
      </c>
      <c r="C18" s="76"/>
      <c r="D18" s="5"/>
      <c r="E18" s="82"/>
      <c r="F18" s="2"/>
      <c r="G18" s="2"/>
    </row>
    <row r="19" spans="1:7" ht="24" customHeight="1">
      <c r="A19" s="86" t="s">
        <v>19</v>
      </c>
      <c r="B19" s="79" t="s">
        <v>89</v>
      </c>
      <c r="C19" s="76">
        <v>4341</v>
      </c>
      <c r="D19" s="5">
        <f>C19/12*2</f>
        <v>723.5</v>
      </c>
      <c r="E19" s="82">
        <v>1029</v>
      </c>
      <c r="F19" s="2">
        <f>E19/D19*100</f>
        <v>142.22529371112645</v>
      </c>
      <c r="G19" s="2">
        <f>E19/C19*100</f>
        <v>23.704215618521076</v>
      </c>
    </row>
    <row r="20" spans="1:7" ht="15" customHeight="1">
      <c r="A20" s="86" t="s">
        <v>20</v>
      </c>
      <c r="B20" s="87" t="s">
        <v>21</v>
      </c>
      <c r="C20" s="76">
        <v>20</v>
      </c>
      <c r="D20" s="5">
        <f>C20/12*2</f>
        <v>3.3333333333333335</v>
      </c>
      <c r="E20" s="82">
        <v>6</v>
      </c>
      <c r="F20" s="2">
        <f>E20/D20*100</f>
        <v>179.99999999999997</v>
      </c>
      <c r="G20" s="2">
        <f>E20/C20*100</f>
        <v>30</v>
      </c>
    </row>
    <row r="21" spans="1:7" ht="25.5">
      <c r="A21" s="84" t="s">
        <v>22</v>
      </c>
      <c r="B21" s="88" t="s">
        <v>23</v>
      </c>
      <c r="C21" s="76">
        <v>89</v>
      </c>
      <c r="D21" s="5">
        <f>C21/12*2</f>
        <v>14.833333333333334</v>
      </c>
      <c r="E21" s="82"/>
      <c r="F21" s="2">
        <f>E21/D21*100</f>
        <v>0</v>
      </c>
      <c r="G21" s="2">
        <f>E21/C21*100</f>
        <v>0</v>
      </c>
    </row>
    <row r="22" spans="1:7" ht="25.5">
      <c r="A22" s="84" t="s">
        <v>24</v>
      </c>
      <c r="B22" s="88" t="s">
        <v>25</v>
      </c>
      <c r="C22" s="76">
        <v>526</v>
      </c>
      <c r="D22" s="5">
        <f>C22/12*2</f>
        <v>87.66666666666667</v>
      </c>
      <c r="E22" s="82">
        <v>55</v>
      </c>
      <c r="F22" s="2">
        <f>E22/D22*100</f>
        <v>62.73764258555132</v>
      </c>
      <c r="G22" s="2">
        <f>E22/C22*100</f>
        <v>10.456273764258556</v>
      </c>
    </row>
    <row r="23" spans="1:7" ht="12.75">
      <c r="A23" s="89" t="s">
        <v>26</v>
      </c>
      <c r="B23" s="88" t="s">
        <v>27</v>
      </c>
      <c r="C23" s="76"/>
      <c r="D23" s="5"/>
      <c r="E23" s="82"/>
      <c r="F23" s="2"/>
      <c r="G23" s="2"/>
    </row>
    <row r="24" spans="1:7" ht="15.75" customHeight="1">
      <c r="A24" s="84" t="s">
        <v>28</v>
      </c>
      <c r="B24" s="88" t="s">
        <v>29</v>
      </c>
      <c r="C24" s="76"/>
      <c r="D24" s="5"/>
      <c r="E24" s="82">
        <v>18</v>
      </c>
      <c r="F24" s="2"/>
      <c r="G24" s="2"/>
    </row>
    <row r="25" spans="1:7" ht="13.5" thickBot="1">
      <c r="A25" s="90" t="s">
        <v>30</v>
      </c>
      <c r="B25" s="91" t="s">
        <v>31</v>
      </c>
      <c r="C25" s="92"/>
      <c r="D25" s="93"/>
      <c r="E25" s="91"/>
      <c r="F25" s="94"/>
      <c r="G25" s="94"/>
    </row>
    <row r="26" spans="1:7" ht="15" customHeight="1" thickBot="1">
      <c r="A26" s="95" t="s">
        <v>32</v>
      </c>
      <c r="B26" s="96" t="s">
        <v>33</v>
      </c>
      <c r="C26" s="97">
        <f>C27+C36++C37+C38</f>
        <v>687821</v>
      </c>
      <c r="D26" s="97">
        <f>D27+D36+D37+D38</f>
        <v>97424</v>
      </c>
      <c r="E26" s="97">
        <f>E27+E36+E37+E38</f>
        <v>50077</v>
      </c>
      <c r="F26" s="98">
        <f>E26/D26*100</f>
        <v>51.40109213335523</v>
      </c>
      <c r="G26" s="98">
        <f aca="true" t="shared" si="0" ref="G26:G31">E26/C26*100</f>
        <v>7.280527928051048</v>
      </c>
    </row>
    <row r="27" spans="1:7" ht="28.5" customHeight="1" thickBot="1">
      <c r="A27" s="99" t="s">
        <v>34</v>
      </c>
      <c r="B27" s="100" t="s">
        <v>35</v>
      </c>
      <c r="C27" s="97">
        <f>SUM(C28,C31,C34,C35)</f>
        <v>687821</v>
      </c>
      <c r="D27" s="97">
        <f>SUM(D28,D31,D34,D35)</f>
        <v>97424</v>
      </c>
      <c r="E27" s="97">
        <f>SUM(E28,E31,E34,E35)</f>
        <v>97424</v>
      </c>
      <c r="F27" s="98">
        <f>E27/D27*100</f>
        <v>100</v>
      </c>
      <c r="G27" s="98">
        <f t="shared" si="0"/>
        <v>14.164150265839515</v>
      </c>
    </row>
    <row r="28" spans="1:7" ht="25.5">
      <c r="A28" s="101" t="s">
        <v>126</v>
      </c>
      <c r="B28" s="102" t="s">
        <v>125</v>
      </c>
      <c r="C28" s="103">
        <f>C29+C30</f>
        <v>129198</v>
      </c>
      <c r="D28" s="103">
        <f>D29+D30</f>
        <v>21532</v>
      </c>
      <c r="E28" s="103">
        <f>E29+E30</f>
        <v>21532</v>
      </c>
      <c r="F28" s="2">
        <f aca="true" t="shared" si="1" ref="F28:F34">E28/D28*100</f>
        <v>100</v>
      </c>
      <c r="G28" s="2">
        <f t="shared" si="0"/>
        <v>16.665892660877105</v>
      </c>
    </row>
    <row r="29" spans="1:7" ht="12.75">
      <c r="A29" s="104">
        <v>20215001</v>
      </c>
      <c r="B29" s="105" t="s">
        <v>90</v>
      </c>
      <c r="C29" s="61">
        <v>85455</v>
      </c>
      <c r="D29" s="103">
        <v>14242</v>
      </c>
      <c r="E29" s="103">
        <v>14242</v>
      </c>
      <c r="F29" s="2">
        <f t="shared" si="1"/>
        <v>100</v>
      </c>
      <c r="G29" s="2">
        <f t="shared" si="0"/>
        <v>16.66608156339594</v>
      </c>
    </row>
    <row r="30" spans="1:7" ht="32.25" customHeight="1">
      <c r="A30" s="104">
        <v>20215002</v>
      </c>
      <c r="B30" s="106" t="s">
        <v>133</v>
      </c>
      <c r="C30" s="61">
        <v>43743</v>
      </c>
      <c r="D30" s="103">
        <v>7290</v>
      </c>
      <c r="E30" s="107">
        <v>7290</v>
      </c>
      <c r="F30" s="2">
        <f t="shared" si="1"/>
        <v>100</v>
      </c>
      <c r="G30" s="2">
        <f t="shared" si="0"/>
        <v>16.665523626637405</v>
      </c>
    </row>
    <row r="31" spans="1:7" ht="29.25" customHeight="1">
      <c r="A31" s="86" t="s">
        <v>121</v>
      </c>
      <c r="B31" s="88" t="s">
        <v>122</v>
      </c>
      <c r="C31" s="83">
        <v>366794</v>
      </c>
      <c r="D31" s="83">
        <v>48594</v>
      </c>
      <c r="E31" s="82">
        <v>48594</v>
      </c>
      <c r="F31" s="2"/>
      <c r="G31" s="2">
        <f t="shared" si="0"/>
        <v>13.248308314748877</v>
      </c>
    </row>
    <row r="32" spans="1:7" ht="51" hidden="1">
      <c r="A32" s="86" t="s">
        <v>91</v>
      </c>
      <c r="B32" s="108" t="s">
        <v>92</v>
      </c>
      <c r="C32" s="83"/>
      <c r="D32" s="83"/>
      <c r="E32" s="82"/>
      <c r="F32" s="2"/>
      <c r="G32" s="2"/>
    </row>
    <row r="33" spans="1:7" ht="12.75" customHeight="1" hidden="1">
      <c r="A33" s="78"/>
      <c r="B33" s="109"/>
      <c r="C33" s="83"/>
      <c r="D33" s="83"/>
      <c r="E33" s="82"/>
      <c r="F33" s="2" t="e">
        <f t="shared" si="1"/>
        <v>#DIV/0!</v>
      </c>
      <c r="G33" s="2" t="e">
        <f>E33/C33*100</f>
        <v>#DIV/0!</v>
      </c>
    </row>
    <row r="34" spans="1:7" ht="31.5" customHeight="1">
      <c r="A34" s="110" t="s">
        <v>124</v>
      </c>
      <c r="B34" s="88" t="s">
        <v>123</v>
      </c>
      <c r="C34" s="83">
        <v>180009</v>
      </c>
      <c r="D34" s="83">
        <v>26355</v>
      </c>
      <c r="E34" s="82">
        <v>26355</v>
      </c>
      <c r="F34" s="2">
        <f t="shared" si="1"/>
        <v>100</v>
      </c>
      <c r="G34" s="2">
        <f>E34/C34*100</f>
        <v>14.640934619935669</v>
      </c>
    </row>
    <row r="35" spans="1:7" ht="15" customHeight="1">
      <c r="A35" s="111" t="s">
        <v>127</v>
      </c>
      <c r="B35" s="112" t="s">
        <v>36</v>
      </c>
      <c r="C35" s="83">
        <v>11820</v>
      </c>
      <c r="D35" s="83">
        <v>943</v>
      </c>
      <c r="E35" s="82">
        <v>943</v>
      </c>
      <c r="F35" s="2"/>
      <c r="G35" s="2"/>
    </row>
    <row r="36" spans="1:7" ht="24.75" customHeight="1">
      <c r="A36" s="86" t="s">
        <v>37</v>
      </c>
      <c r="B36" s="88" t="s">
        <v>93</v>
      </c>
      <c r="C36" s="83"/>
      <c r="D36" s="94"/>
      <c r="E36" s="91"/>
      <c r="F36" s="83"/>
      <c r="G36" s="83"/>
    </row>
    <row r="37" spans="1:7" ht="51">
      <c r="A37" s="113" t="s">
        <v>130</v>
      </c>
      <c r="B37" s="6" t="s">
        <v>131</v>
      </c>
      <c r="C37" s="94"/>
      <c r="D37" s="83"/>
      <c r="E37" s="83"/>
      <c r="F37" s="91"/>
      <c r="G37" s="94"/>
    </row>
    <row r="38" spans="1:7" ht="54" customHeight="1" thickBot="1">
      <c r="A38" s="113" t="s">
        <v>128</v>
      </c>
      <c r="B38" s="6" t="s">
        <v>94</v>
      </c>
      <c r="C38" s="94"/>
      <c r="D38" s="70"/>
      <c r="E38" s="114">
        <v>-47347</v>
      </c>
      <c r="F38" s="91"/>
      <c r="G38" s="94"/>
    </row>
    <row r="39" spans="1:7" ht="27" customHeight="1" thickBot="1">
      <c r="A39" s="115" t="s">
        <v>38</v>
      </c>
      <c r="B39" s="116" t="s">
        <v>39</v>
      </c>
      <c r="C39" s="97"/>
      <c r="D39" s="97"/>
      <c r="E39" s="117"/>
      <c r="F39" s="97"/>
      <c r="G39" s="97"/>
    </row>
    <row r="40" spans="1:7" ht="18" customHeight="1" thickBot="1">
      <c r="A40" s="133" t="s">
        <v>40</v>
      </c>
      <c r="B40" s="134"/>
      <c r="C40" s="97">
        <f>C8+C26</f>
        <v>817801</v>
      </c>
      <c r="D40" s="97">
        <f>D8+D26</f>
        <v>119087.33333333333</v>
      </c>
      <c r="E40" s="97">
        <f>E8+E26</f>
        <v>67482</v>
      </c>
      <c r="F40" s="118">
        <f>E40/D40*100</f>
        <v>56.66597623032956</v>
      </c>
      <c r="G40" s="118">
        <f>E40/C40*100</f>
        <v>8.251640680312203</v>
      </c>
    </row>
    <row r="41" ht="10.5" customHeight="1">
      <c r="A41" s="119"/>
    </row>
    <row r="42" ht="12.75" hidden="1"/>
    <row r="43" spans="1:2" ht="14.25">
      <c r="A43" s="121" t="s">
        <v>115</v>
      </c>
      <c r="B43" s="121"/>
    </row>
    <row r="44" spans="1:2" ht="14.25">
      <c r="A44" s="120" t="s">
        <v>114</v>
      </c>
      <c r="B44" s="120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C5:C7"/>
    <mergeCell ref="D5:D7"/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5">
      <selection activeCell="A1" sqref="A1:IV16384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22" t="s">
        <v>105</v>
      </c>
      <c r="B1" s="122"/>
      <c r="C1" s="122"/>
      <c r="D1" s="122"/>
      <c r="E1" s="122"/>
      <c r="F1" s="122"/>
      <c r="G1" s="122"/>
    </row>
    <row r="2" spans="1:7" ht="12.75">
      <c r="A2" s="122" t="s">
        <v>134</v>
      </c>
      <c r="B2" s="122"/>
      <c r="C2" s="122"/>
      <c r="D2" s="122"/>
      <c r="E2" s="122"/>
      <c r="F2" s="122"/>
      <c r="G2" s="122"/>
    </row>
    <row r="3" spans="5:7" ht="12.75" customHeight="1" thickBot="1">
      <c r="E3" s="138" t="s">
        <v>41</v>
      </c>
      <c r="F3" s="138"/>
      <c r="G3" s="138"/>
    </row>
    <row r="4" spans="1:7" s="144" customFormat="1" ht="38.25" customHeight="1" thickBot="1">
      <c r="A4" s="139" t="s">
        <v>42</v>
      </c>
      <c r="B4" s="140" t="s">
        <v>43</v>
      </c>
      <c r="C4" s="141" t="s">
        <v>83</v>
      </c>
      <c r="D4" s="142" t="s">
        <v>44</v>
      </c>
      <c r="E4" s="141" t="s">
        <v>45</v>
      </c>
      <c r="F4" s="141" t="s">
        <v>46</v>
      </c>
      <c r="G4" s="143" t="s">
        <v>117</v>
      </c>
    </row>
    <row r="5" spans="1:7" ht="12" customHeight="1" thickBot="1">
      <c r="A5" s="145">
        <v>100</v>
      </c>
      <c r="B5" s="146" t="s">
        <v>47</v>
      </c>
      <c r="C5" s="7">
        <f>SUM(C6:C13)</f>
        <v>32744</v>
      </c>
      <c r="D5" s="7">
        <f>SUM(D6:D13)</f>
        <v>0</v>
      </c>
      <c r="E5" s="7">
        <f>SUM(E6:E13)</f>
        <v>5493</v>
      </c>
      <c r="F5" s="8"/>
      <c r="G5" s="9">
        <f>E5/C5*100</f>
        <v>16.775592474957243</v>
      </c>
    </row>
    <row r="6" spans="1:7" s="149" customFormat="1" ht="12.75" customHeight="1">
      <c r="A6" s="147">
        <v>102</v>
      </c>
      <c r="B6" s="148" t="s">
        <v>81</v>
      </c>
      <c r="C6" s="10">
        <v>1722</v>
      </c>
      <c r="D6" s="11"/>
      <c r="E6" s="10">
        <v>219</v>
      </c>
      <c r="F6" s="11"/>
      <c r="G6" s="12">
        <f>E6/C6*100</f>
        <v>12.717770034843207</v>
      </c>
    </row>
    <row r="7" spans="1:7" ht="23.25" customHeight="1">
      <c r="A7" s="150">
        <v>103</v>
      </c>
      <c r="B7" s="151" t="s">
        <v>48</v>
      </c>
      <c r="C7" s="13">
        <v>682</v>
      </c>
      <c r="D7" s="14"/>
      <c r="E7" s="13">
        <v>84</v>
      </c>
      <c r="F7" s="14"/>
      <c r="G7" s="15">
        <f>E7/C7*100</f>
        <v>12.316715542521994</v>
      </c>
    </row>
    <row r="8" spans="1:7" ht="24" customHeight="1">
      <c r="A8" s="150">
        <v>104</v>
      </c>
      <c r="B8" s="151" t="s">
        <v>82</v>
      </c>
      <c r="C8" s="13">
        <v>11613</v>
      </c>
      <c r="D8" s="14"/>
      <c r="E8" s="13">
        <v>2288</v>
      </c>
      <c r="F8" s="14"/>
      <c r="G8" s="15">
        <f aca="true" t="shared" si="0" ref="G8:G14">E8/C8*100</f>
        <v>19.702058038405234</v>
      </c>
    </row>
    <row r="9" spans="1:7" ht="12.75">
      <c r="A9" s="3">
        <v>105</v>
      </c>
      <c r="B9" s="4" t="s">
        <v>120</v>
      </c>
      <c r="C9" s="16">
        <v>6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6174</v>
      </c>
      <c r="D10" s="17"/>
      <c r="E10" s="16">
        <v>912</v>
      </c>
      <c r="F10" s="17"/>
      <c r="G10" s="15">
        <f t="shared" si="0"/>
        <v>14.77162293488824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220</v>
      </c>
      <c r="D12" s="17"/>
      <c r="E12" s="16">
        <v>0</v>
      </c>
      <c r="F12" s="17"/>
      <c r="G12" s="15"/>
    </row>
    <row r="13" spans="1:7" ht="12.75" customHeight="1" thickBot="1">
      <c r="A13" s="152">
        <v>113</v>
      </c>
      <c r="B13" s="153" t="s">
        <v>50</v>
      </c>
      <c r="C13" s="18">
        <v>12327</v>
      </c>
      <c r="D13" s="19"/>
      <c r="E13" s="18">
        <v>1990</v>
      </c>
      <c r="F13" s="19"/>
      <c r="G13" s="20">
        <f t="shared" si="0"/>
        <v>16.14342500202807</v>
      </c>
    </row>
    <row r="14" spans="1:7" ht="12.75" customHeight="1" thickBot="1">
      <c r="A14" s="154">
        <v>200</v>
      </c>
      <c r="B14" s="155" t="s">
        <v>113</v>
      </c>
      <c r="C14" s="7">
        <v>611</v>
      </c>
      <c r="D14" s="8"/>
      <c r="E14" s="7">
        <v>63</v>
      </c>
      <c r="F14" s="8"/>
      <c r="G14" s="9">
        <f t="shared" si="0"/>
        <v>10.310965630114566</v>
      </c>
    </row>
    <row r="15" spans="1:7" ht="14.25" customHeight="1" thickBot="1">
      <c r="A15" s="156">
        <v>300</v>
      </c>
      <c r="B15" s="157" t="s">
        <v>51</v>
      </c>
      <c r="C15" s="1">
        <f>SUM(C16:C18)</f>
        <v>5539</v>
      </c>
      <c r="D15" s="1">
        <f>SUM(D16:D18)</f>
        <v>0</v>
      </c>
      <c r="E15" s="1">
        <f>SUM(E16:E18)</f>
        <v>797</v>
      </c>
      <c r="F15" s="21"/>
      <c r="G15" s="9">
        <f>E15/C15*100</f>
        <v>14.38887885899982</v>
      </c>
    </row>
    <row r="16" spans="1:7" ht="26.25" customHeight="1">
      <c r="A16" s="158">
        <v>309</v>
      </c>
      <c r="B16" s="151" t="s">
        <v>95</v>
      </c>
      <c r="C16" s="22">
        <v>83</v>
      </c>
      <c r="D16" s="23"/>
      <c r="E16" s="22"/>
      <c r="F16" s="23"/>
      <c r="G16" s="15"/>
    </row>
    <row r="17" spans="1:7" ht="13.5" customHeight="1">
      <c r="A17" s="159">
        <v>310</v>
      </c>
      <c r="B17" s="151" t="s">
        <v>52</v>
      </c>
      <c r="C17" s="13">
        <v>5326</v>
      </c>
      <c r="D17" s="14"/>
      <c r="E17" s="13">
        <v>750</v>
      </c>
      <c r="F17" s="14"/>
      <c r="G17" s="15">
        <f aca="true" t="shared" si="1" ref="G17:G31">E17/C17*100</f>
        <v>14.081862561021405</v>
      </c>
    </row>
    <row r="18" spans="1:7" ht="24" customHeight="1" thickBot="1">
      <c r="A18" s="160">
        <v>314</v>
      </c>
      <c r="B18" s="161" t="s">
        <v>96</v>
      </c>
      <c r="C18" s="24">
        <v>130</v>
      </c>
      <c r="D18" s="25"/>
      <c r="E18" s="24">
        <v>47</v>
      </c>
      <c r="F18" s="25"/>
      <c r="G18" s="15">
        <f t="shared" si="1"/>
        <v>36.15384615384615</v>
      </c>
    </row>
    <row r="19" spans="1:7" ht="12.75" customHeight="1" thickBot="1">
      <c r="A19" s="156">
        <v>400</v>
      </c>
      <c r="B19" s="162" t="s">
        <v>53</v>
      </c>
      <c r="C19" s="1">
        <f>SUM(C20:C26)</f>
        <v>149093</v>
      </c>
      <c r="D19" s="1">
        <f>SUM(D20:D26)</f>
        <v>0</v>
      </c>
      <c r="E19" s="1">
        <f>SUM(E20:E26)</f>
        <v>1544</v>
      </c>
      <c r="F19" s="21"/>
      <c r="G19" s="9">
        <f>E19/C19*100</f>
        <v>1.0355952325058857</v>
      </c>
    </row>
    <row r="20" spans="1:7" ht="12" customHeight="1">
      <c r="A20" s="163">
        <v>405</v>
      </c>
      <c r="B20" s="164" t="s">
        <v>54</v>
      </c>
      <c r="C20" s="26">
        <v>208</v>
      </c>
      <c r="D20" s="27"/>
      <c r="E20" s="26"/>
      <c r="F20" s="27"/>
      <c r="G20" s="15">
        <f t="shared" si="1"/>
        <v>0</v>
      </c>
    </row>
    <row r="21" spans="1:7" ht="12" customHeight="1">
      <c r="A21" s="165">
        <v>406</v>
      </c>
      <c r="B21" s="166" t="s">
        <v>55</v>
      </c>
      <c r="C21" s="22">
        <v>72346</v>
      </c>
      <c r="D21" s="23"/>
      <c r="E21" s="22">
        <v>334</v>
      </c>
      <c r="F21" s="23"/>
      <c r="G21" s="15">
        <f t="shared" si="1"/>
        <v>0.46167030658225744</v>
      </c>
    </row>
    <row r="22" spans="1:7" ht="12" customHeight="1">
      <c r="A22" s="165">
        <v>407</v>
      </c>
      <c r="B22" s="167" t="s">
        <v>56</v>
      </c>
      <c r="C22" s="22"/>
      <c r="D22" s="23"/>
      <c r="E22" s="22"/>
      <c r="F22" s="23"/>
      <c r="G22" s="15"/>
    </row>
    <row r="23" spans="1:7" ht="12" customHeight="1">
      <c r="A23" s="168">
        <v>408</v>
      </c>
      <c r="B23" s="169" t="s">
        <v>57</v>
      </c>
      <c r="C23" s="24">
        <v>102</v>
      </c>
      <c r="D23" s="25"/>
      <c r="E23" s="24"/>
      <c r="F23" s="25"/>
      <c r="G23" s="15">
        <f t="shared" si="1"/>
        <v>0</v>
      </c>
    </row>
    <row r="24" spans="1:7" ht="12" customHeight="1">
      <c r="A24" s="170">
        <v>409</v>
      </c>
      <c r="B24" s="171" t="s">
        <v>97</v>
      </c>
      <c r="C24" s="13">
        <v>75407</v>
      </c>
      <c r="D24" s="28"/>
      <c r="E24" s="29">
        <v>1154</v>
      </c>
      <c r="F24" s="30"/>
      <c r="G24" s="15">
        <f t="shared" si="1"/>
        <v>1.5303619027411248</v>
      </c>
    </row>
    <row r="25" spans="1:7" ht="12" customHeight="1">
      <c r="A25" s="170">
        <v>410</v>
      </c>
      <c r="B25" s="171" t="s">
        <v>98</v>
      </c>
      <c r="C25" s="13"/>
      <c r="D25" s="28"/>
      <c r="E25" s="29"/>
      <c r="F25" s="30"/>
      <c r="G25" s="15"/>
    </row>
    <row r="26" spans="1:7" ht="12" customHeight="1" thickBot="1">
      <c r="A26" s="168">
        <v>412</v>
      </c>
      <c r="B26" s="172" t="s">
        <v>58</v>
      </c>
      <c r="C26" s="24">
        <v>1030</v>
      </c>
      <c r="D26" s="25"/>
      <c r="E26" s="24">
        <v>56</v>
      </c>
      <c r="F26" s="25"/>
      <c r="G26" s="15">
        <f t="shared" si="1"/>
        <v>5.436893203883495</v>
      </c>
    </row>
    <row r="27" spans="1:7" s="175" customFormat="1" ht="15.75" customHeight="1" thickBot="1">
      <c r="A27" s="173">
        <v>500</v>
      </c>
      <c r="B27" s="174" t="s">
        <v>59</v>
      </c>
      <c r="C27" s="31">
        <f>SUM(C28:C31)-1</f>
        <v>178269</v>
      </c>
      <c r="D27" s="31">
        <f>SUM(D28:D31)</f>
        <v>0</v>
      </c>
      <c r="E27" s="31">
        <f>SUM(E28:E31)</f>
        <v>51526</v>
      </c>
      <c r="F27" s="32"/>
      <c r="G27" s="9">
        <f>E27/C27*100</f>
        <v>28.90351098620624</v>
      </c>
    </row>
    <row r="28" spans="1:7" ht="12" customHeight="1">
      <c r="A28" s="176">
        <v>501</v>
      </c>
      <c r="B28" s="38" t="s">
        <v>60</v>
      </c>
      <c r="C28" s="13">
        <v>56365</v>
      </c>
      <c r="D28" s="14"/>
      <c r="E28" s="13">
        <v>33</v>
      </c>
      <c r="F28" s="14"/>
      <c r="G28" s="15">
        <f t="shared" si="1"/>
        <v>0.05854697063780715</v>
      </c>
    </row>
    <row r="29" spans="1:7" ht="12" customHeight="1">
      <c r="A29" s="176">
        <v>502</v>
      </c>
      <c r="B29" s="38" t="s">
        <v>61</v>
      </c>
      <c r="C29" s="13">
        <v>45726</v>
      </c>
      <c r="D29" s="14"/>
      <c r="E29" s="13">
        <v>75</v>
      </c>
      <c r="F29" s="14"/>
      <c r="G29" s="15">
        <f t="shared" si="1"/>
        <v>0.16402046975462536</v>
      </c>
    </row>
    <row r="30" spans="1:7" ht="12" customHeight="1">
      <c r="A30" s="177">
        <v>503</v>
      </c>
      <c r="B30" s="40" t="s">
        <v>62</v>
      </c>
      <c r="C30" s="16">
        <v>70236</v>
      </c>
      <c r="D30" s="17"/>
      <c r="E30" s="16">
        <v>50546</v>
      </c>
      <c r="F30" s="17"/>
      <c r="G30" s="15">
        <f t="shared" si="1"/>
        <v>71.9659433908537</v>
      </c>
    </row>
    <row r="31" spans="1:7" ht="12" customHeight="1" thickBot="1">
      <c r="A31" s="177">
        <v>505</v>
      </c>
      <c r="B31" s="40" t="s">
        <v>63</v>
      </c>
      <c r="C31" s="16">
        <v>5943</v>
      </c>
      <c r="D31" s="17"/>
      <c r="E31" s="16">
        <v>872</v>
      </c>
      <c r="F31" s="17"/>
      <c r="G31" s="15">
        <f t="shared" si="1"/>
        <v>14.672724213360254</v>
      </c>
    </row>
    <row r="32" spans="1:7" s="175" customFormat="1" ht="12" customHeight="1" thickBot="1">
      <c r="A32" s="173">
        <v>600</v>
      </c>
      <c r="B32" s="174" t="s">
        <v>64</v>
      </c>
      <c r="C32" s="31">
        <v>100</v>
      </c>
      <c r="D32" s="32"/>
      <c r="E32" s="31"/>
      <c r="F32" s="32"/>
      <c r="G32" s="9">
        <f>E32/C32*100</f>
        <v>0</v>
      </c>
    </row>
    <row r="33" spans="1:7" s="175" customFormat="1" ht="12" customHeight="1" thickBot="1">
      <c r="A33" s="145">
        <v>700</v>
      </c>
      <c r="B33" s="146" t="s">
        <v>65</v>
      </c>
      <c r="C33" s="33">
        <f>SUM(C34:C38)</f>
        <v>269475</v>
      </c>
      <c r="D33" s="33">
        <f>SUM(D34:D38)</f>
        <v>0</v>
      </c>
      <c r="E33" s="33">
        <f>SUM(E34:E38)</f>
        <v>37227</v>
      </c>
      <c r="F33" s="34"/>
      <c r="G33" s="9">
        <f>E33/C33*100</f>
        <v>13.81463957695519</v>
      </c>
    </row>
    <row r="34" spans="1:7" s="175" customFormat="1" ht="12" customHeight="1">
      <c r="A34" s="178">
        <v>701</v>
      </c>
      <c r="B34" s="36" t="s">
        <v>66</v>
      </c>
      <c r="C34" s="35">
        <v>103523</v>
      </c>
      <c r="D34" s="36"/>
      <c r="E34" s="35">
        <v>15509</v>
      </c>
      <c r="F34" s="36"/>
      <c r="G34" s="15">
        <f aca="true" t="shared" si="2" ref="G34:G45">E34/C34*100</f>
        <v>14.981211904600912</v>
      </c>
    </row>
    <row r="35" spans="1:7" s="175" customFormat="1" ht="12" customHeight="1">
      <c r="A35" s="176">
        <v>702</v>
      </c>
      <c r="B35" s="38" t="s">
        <v>67</v>
      </c>
      <c r="C35" s="37">
        <v>106556</v>
      </c>
      <c r="D35" s="38"/>
      <c r="E35" s="37">
        <v>14586</v>
      </c>
      <c r="F35" s="38"/>
      <c r="G35" s="15">
        <f t="shared" si="2"/>
        <v>13.688576898532226</v>
      </c>
    </row>
    <row r="36" spans="1:7" s="175" customFormat="1" ht="12" customHeight="1">
      <c r="A36" s="176">
        <v>703</v>
      </c>
      <c r="B36" s="38" t="s">
        <v>129</v>
      </c>
      <c r="C36" s="37">
        <v>34188</v>
      </c>
      <c r="D36" s="38"/>
      <c r="E36" s="37">
        <v>4736</v>
      </c>
      <c r="F36" s="38"/>
      <c r="G36" s="15">
        <f t="shared" si="2"/>
        <v>13.852813852813853</v>
      </c>
    </row>
    <row r="37" spans="1:7" s="175" customFormat="1" ht="12" customHeight="1">
      <c r="A37" s="176">
        <v>707</v>
      </c>
      <c r="B37" s="42" t="s">
        <v>68</v>
      </c>
      <c r="C37" s="37">
        <v>15115</v>
      </c>
      <c r="D37" s="38"/>
      <c r="E37" s="37">
        <v>934</v>
      </c>
      <c r="F37" s="38"/>
      <c r="G37" s="15">
        <f t="shared" si="2"/>
        <v>6.179292093946411</v>
      </c>
    </row>
    <row r="38" spans="1:7" s="175" customFormat="1" ht="12" customHeight="1" thickBot="1">
      <c r="A38" s="177">
        <v>709</v>
      </c>
      <c r="B38" s="179" t="s">
        <v>69</v>
      </c>
      <c r="C38" s="39">
        <v>10093</v>
      </c>
      <c r="D38" s="40"/>
      <c r="E38" s="39">
        <v>1462</v>
      </c>
      <c r="F38" s="40"/>
      <c r="G38" s="15">
        <f t="shared" si="2"/>
        <v>14.485286832458138</v>
      </c>
    </row>
    <row r="39" spans="1:7" s="175" customFormat="1" ht="12" customHeight="1" thickBot="1">
      <c r="A39" s="156">
        <v>800</v>
      </c>
      <c r="B39" s="162" t="s">
        <v>70</v>
      </c>
      <c r="C39" s="31">
        <f>SUM(C40:C41)</f>
        <v>141901</v>
      </c>
      <c r="D39" s="31">
        <f>SUM(D40:D41)</f>
        <v>0</v>
      </c>
      <c r="E39" s="31">
        <f>SUM(E40:E41)</f>
        <v>4629</v>
      </c>
      <c r="F39" s="32"/>
      <c r="G39" s="9">
        <f>E39/C39*100</f>
        <v>3.262133459242712</v>
      </c>
    </row>
    <row r="40" spans="1:7" s="175" customFormat="1" ht="12" customHeight="1">
      <c r="A40" s="178">
        <v>801</v>
      </c>
      <c r="B40" s="36" t="s">
        <v>71</v>
      </c>
      <c r="C40" s="35">
        <v>137621</v>
      </c>
      <c r="D40" s="36"/>
      <c r="E40" s="35">
        <v>3869</v>
      </c>
      <c r="F40" s="36"/>
      <c r="G40" s="15">
        <f t="shared" si="2"/>
        <v>2.811344198923129</v>
      </c>
    </row>
    <row r="41" spans="1:7" s="175" customFormat="1" ht="12" customHeight="1" thickBot="1">
      <c r="A41" s="177">
        <v>804</v>
      </c>
      <c r="B41" s="40" t="s">
        <v>72</v>
      </c>
      <c r="C41" s="39">
        <v>4280</v>
      </c>
      <c r="D41" s="40"/>
      <c r="E41" s="39">
        <v>760</v>
      </c>
      <c r="F41" s="40"/>
      <c r="G41" s="15">
        <f t="shared" si="2"/>
        <v>17.75700934579439</v>
      </c>
    </row>
    <row r="42" spans="1:7" s="175" customFormat="1" ht="12" customHeight="1" thickBot="1">
      <c r="A42" s="180">
        <v>1000</v>
      </c>
      <c r="B42" s="162" t="s">
        <v>74</v>
      </c>
      <c r="C42" s="31">
        <f>SUM(C43:C45)</f>
        <v>49478</v>
      </c>
      <c r="D42" s="31">
        <f>SUM(D43:D45)</f>
        <v>0</v>
      </c>
      <c r="E42" s="31">
        <f>SUM(E43:E45)</f>
        <v>7998</v>
      </c>
      <c r="F42" s="32"/>
      <c r="G42" s="9">
        <f>E42/C42*100</f>
        <v>16.164760095395934</v>
      </c>
    </row>
    <row r="43" spans="1:7" s="175" customFormat="1" ht="12" customHeight="1">
      <c r="A43" s="181">
        <v>1002</v>
      </c>
      <c r="B43" s="41" t="s">
        <v>99</v>
      </c>
      <c r="C43" s="37"/>
      <c r="D43" s="36"/>
      <c r="E43" s="37"/>
      <c r="F43" s="36"/>
      <c r="G43" s="15"/>
    </row>
    <row r="44" spans="1:7" s="183" customFormat="1" ht="12" customHeight="1">
      <c r="A44" s="182">
        <v>1003</v>
      </c>
      <c r="B44" s="42" t="s">
        <v>75</v>
      </c>
      <c r="C44" s="41">
        <v>47463</v>
      </c>
      <c r="D44" s="42"/>
      <c r="E44" s="41">
        <v>7737</v>
      </c>
      <c r="F44" s="42"/>
      <c r="G44" s="15">
        <f t="shared" si="2"/>
        <v>16.301118766196826</v>
      </c>
    </row>
    <row r="45" spans="1:7" s="175" customFormat="1" ht="12" customHeight="1" thickBot="1">
      <c r="A45" s="184">
        <v>1006</v>
      </c>
      <c r="B45" s="185" t="s">
        <v>76</v>
      </c>
      <c r="C45" s="43">
        <v>2015</v>
      </c>
      <c r="D45" s="44"/>
      <c r="E45" s="43">
        <v>261</v>
      </c>
      <c r="F45" s="44"/>
      <c r="G45" s="15">
        <f t="shared" si="2"/>
        <v>12.952853598014888</v>
      </c>
    </row>
    <row r="46" spans="1:7" ht="13.5" customHeight="1" hidden="1">
      <c r="A46" s="186">
        <v>1101</v>
      </c>
      <c r="B46" s="187" t="s">
        <v>77</v>
      </c>
      <c r="C46" s="26"/>
      <c r="D46" s="27"/>
      <c r="E46" s="26"/>
      <c r="F46" s="27"/>
      <c r="G46" s="45"/>
    </row>
    <row r="47" spans="1:7" ht="13.5" customHeight="1" hidden="1">
      <c r="A47" s="181">
        <v>1102</v>
      </c>
      <c r="B47" s="42" t="s">
        <v>78</v>
      </c>
      <c r="C47" s="13"/>
      <c r="D47" s="14"/>
      <c r="E47" s="13"/>
      <c r="F47" s="14"/>
      <c r="G47" s="15"/>
    </row>
    <row r="48" spans="1:7" ht="14.25" customHeight="1" hidden="1">
      <c r="A48" s="181">
        <v>1103</v>
      </c>
      <c r="B48" s="42" t="s">
        <v>79</v>
      </c>
      <c r="C48" s="13"/>
      <c r="D48" s="14"/>
      <c r="E48" s="13"/>
      <c r="F48" s="14"/>
      <c r="G48" s="15"/>
    </row>
    <row r="49" spans="1:7" ht="13.5" customHeight="1" hidden="1" thickBot="1">
      <c r="A49" s="188">
        <v>1104</v>
      </c>
      <c r="B49" s="172" t="s">
        <v>80</v>
      </c>
      <c r="C49" s="24"/>
      <c r="D49" s="25"/>
      <c r="E49" s="24"/>
      <c r="F49" s="25"/>
      <c r="G49" s="46"/>
    </row>
    <row r="50" spans="1:7" ht="13.5" customHeight="1" thickBot="1">
      <c r="A50" s="180">
        <v>1100</v>
      </c>
      <c r="B50" s="162" t="s">
        <v>73</v>
      </c>
      <c r="C50" s="1">
        <f>SUM(C51:C53)</f>
        <v>6958</v>
      </c>
      <c r="D50" s="1">
        <f>SUM(D51:D53)</f>
        <v>0</v>
      </c>
      <c r="E50" s="1">
        <f>SUM(E51:E53)</f>
        <v>980</v>
      </c>
      <c r="F50" s="47"/>
      <c r="G50" s="9">
        <f>E50/C50*100</f>
        <v>14.084507042253522</v>
      </c>
    </row>
    <row r="51" spans="1:7" ht="13.5" customHeight="1">
      <c r="A51" s="182">
        <v>1101</v>
      </c>
      <c r="B51" s="189" t="s">
        <v>100</v>
      </c>
      <c r="C51" s="22"/>
      <c r="D51" s="48"/>
      <c r="E51" s="49"/>
      <c r="F51" s="50"/>
      <c r="G51" s="15"/>
    </row>
    <row r="52" spans="1:7" ht="13.5" customHeight="1">
      <c r="A52" s="181">
        <v>1102</v>
      </c>
      <c r="B52" s="42" t="s">
        <v>101</v>
      </c>
      <c r="C52" s="13">
        <v>6958</v>
      </c>
      <c r="D52" s="28"/>
      <c r="E52" s="29">
        <v>980</v>
      </c>
      <c r="F52" s="30"/>
      <c r="G52" s="15">
        <f>E52/C52*100</f>
        <v>14.084507042253522</v>
      </c>
    </row>
    <row r="53" spans="1:7" ht="13.5" customHeight="1" thickBot="1">
      <c r="A53" s="190">
        <v>1103</v>
      </c>
      <c r="B53" s="179" t="s">
        <v>102</v>
      </c>
      <c r="C53" s="16"/>
      <c r="D53" s="51"/>
      <c r="E53" s="52"/>
      <c r="F53" s="53"/>
      <c r="G53" s="15"/>
    </row>
    <row r="54" spans="1:7" ht="13.5" customHeight="1" thickBot="1">
      <c r="A54" s="180">
        <v>1200</v>
      </c>
      <c r="B54" s="162" t="s">
        <v>103</v>
      </c>
      <c r="C54" s="1">
        <v>112</v>
      </c>
      <c r="D54" s="54"/>
      <c r="E54" s="55">
        <v>28</v>
      </c>
      <c r="F54" s="47"/>
      <c r="G54" s="9">
        <f>E54/C54*100</f>
        <v>25</v>
      </c>
    </row>
    <row r="55" spans="1:7" ht="13.5" customHeight="1" thickBot="1">
      <c r="A55" s="191">
        <v>1300</v>
      </c>
      <c r="B55" s="192" t="s">
        <v>49</v>
      </c>
      <c r="C55" s="56"/>
      <c r="D55" s="57"/>
      <c r="E55" s="58"/>
      <c r="F55" s="59"/>
      <c r="G55" s="60"/>
    </row>
    <row r="56" spans="1:7" ht="16.5" customHeight="1" thickBot="1">
      <c r="A56" s="193"/>
      <c r="B56" s="194" t="s">
        <v>104</v>
      </c>
      <c r="C56" s="1">
        <f>C5+C14+C15+C19+C27+C32+C33+C39+C42+C50+C55+C54</f>
        <v>834280</v>
      </c>
      <c r="D56" s="1">
        <f>D5+D14+D15+D19+D27+D32+D33+D39+D42+D50+D55+D54-1</f>
        <v>-1</v>
      </c>
      <c r="E56" s="1">
        <f>E5+E14+E15+E19+E27+E32+E33+E39+E42+E50+E55+E54</f>
        <v>110285</v>
      </c>
      <c r="F56" s="47"/>
      <c r="G56" s="9">
        <f>E56/C56*100</f>
        <v>13.219183008102794</v>
      </c>
    </row>
    <row r="57" ht="9.75" customHeight="1"/>
    <row r="58" spans="1:2" ht="14.25">
      <c r="A58" s="121" t="s">
        <v>115</v>
      </c>
      <c r="B58" s="121"/>
    </row>
    <row r="59" spans="1:2" ht="14.25">
      <c r="A59" s="120" t="s">
        <v>114</v>
      </c>
      <c r="B59" s="120"/>
    </row>
    <row r="61" ht="12.75">
      <c r="A61" s="62" t="s">
        <v>116</v>
      </c>
    </row>
    <row r="62" ht="12.75">
      <c r="A62" s="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2021-03-15T12:13:10Z</dcterms:modified>
  <cp:category/>
  <cp:version/>
  <cp:contentType/>
  <cp:contentStatus/>
</cp:coreProperties>
</file>