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<sst xmlns="http://schemas.openxmlformats.org/spreadsheetml/2006/main" count="141" uniqueCount="136">
  <si>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</si>
  <si>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</si>
  <si>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</si>
  <si>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</si>
  <si>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</si>
  <si>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</si>
  <si>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</si>
  <si>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</si>
  <si>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</si>
  <si>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</si>
  <si>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</si>
  <si>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</si>
  <si>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</si>
  <si>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</si>
  <si>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</si>
  <si>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</si>
  <si>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</si>
  <si>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</si>
  <si>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</si>
  <si>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</si>
  <si>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</si>
  <si>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</si>
  <si>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</si>
  <si>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</si>
  <si>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</si>
  <si>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</si>
  <si>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</si>
  <si>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</si>
  <si>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</si>
  <si>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</si>
  <si>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</si>
  <si>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</si>
  <si>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</si>
  <si>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</si>
  <si>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</si>
  <si>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</si>
  <si>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</si>
  <si>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</si>
  <si>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</si>
  <si>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</si>
  <si>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</si>
  <si>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</si>
  <si>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</si>
  <si>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</si>
  <si>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</si>
  <si>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</si>
  <si>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</si>
  <si>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</si>
  <si>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</si>
  <si>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</si>
  <si>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</si>
  <si>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</si>
  <si>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</si>
  <si>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</si>
  <si>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</si>
  <si>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</si>
  <si>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</si>
  <si>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</si>
  <si>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</si>
  <si>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</si>
  <si>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</si>
  <si>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</si>
  <si>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</si>
  <si>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</si>
  <si>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</si>
  <si>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</si>
  <si>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</si>
  <si>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</si>
  <si>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</si>
  <si>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</si>
  <si>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</si>
  <si>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</si>
  <si>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</si>
  <si>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</si>
  <si>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</si>
  <si>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</si>
  <si>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</si>
  <si>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</si>
  <si>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</si>
  <si>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</si>
  <si>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</si>
  <si>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</si>
  <si>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</si>
  <si>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</si>
  <si>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</si>
  <si>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</si>
  <si>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</si>
  <si>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</si>
  <si>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</si>
  <si>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</si>
  <si>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</si>
  <si>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</si>
  <si>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</si>
  <si>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</si>
  <si>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</si>
  <si>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</si>
  <si>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</si>
  <si>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</si>
  <si>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</si>
  <si>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</si>
  <si>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</si>
  <si>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</si>
  <si>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</si>
  <si>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</si>
  <si>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</si>
  <si>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</si>
  <si>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</si>
  <si>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</si>
  <si>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</si>
  <si>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</si>
  <si>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</si>
  <si>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</si>
  <si>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</si>
  <si>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</si>
  <si>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</si>
  <si>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</si>
  <si>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</si>
  <si>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</si>
  <si>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</si>
  <si>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</si>
  <si>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</si>
  <si>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</si>
  <si>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</si>
  <si>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</si>
  <si>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</si>
  <si>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</si>
  <si>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</si>
  <si>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</si>
  <si>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</si>
  <si>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</si>
  <si>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</si>
  <si>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</si>
  <si>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</si>
  <si>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</si>
  <si>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февраля 2021 года.</t>
  </si>
  <si>
    <t>по расходам  по состоянию на 01 февраля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</si>
</sst>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63" customWidth="1"/>
    <col min="2" max="2" width="47.57421875" style="63" customWidth="1"/>
    <col min="3" max="3" width="8.421875" style="63" customWidth="1"/>
    <col min="4" max="4" width="7.8515625" style="63" customWidth="1"/>
    <col min="5" max="5" width="7.7109375" style="63" customWidth="1"/>
    <col min="6" max="6" width="8.140625" style="63" customWidth="1"/>
    <col min="7" max="7" width="8.28125" style="63" customWidth="1"/>
    <col min="8" max="16384" width="9.140625" style="63" customWidth="1"/>
  </cols>
  <sheetData>
    <row r="1" spans="2:7" ht="9" customHeight="1">
      <c r="B1" s="123"/>
      <c r="C1" s="123"/>
      <c r="D1" s="123"/>
      <c r="E1" s="123"/>
      <c r="F1" s="123"/>
      <c r="G1" s="123"/>
    </row>
    <row r="2" spans="1:7" ht="12.75">
      <c r="A2" s="62" t="s">
        <v>105</v>
      </c>
      <c r="B2" s="62"/>
      <c r="C2" s="62"/>
      <c r="D2" s="62"/>
      <c r="E2" s="62"/>
      <c r="F2" s="62"/>
      <c r="G2" s="62"/>
    </row>
    <row r="3" spans="1:7" ht="12.75" customHeight="1">
      <c r="A3" s="62" t="s">
        <v>134</v>
      </c>
      <c r="B3" s="62"/>
      <c r="C3" s="62"/>
      <c r="D3" s="62"/>
      <c r="E3" s="62"/>
      <c r="F3" s="62"/>
      <c r="G3" s="62"/>
    </row>
    <row r="4" spans="5:7" ht="11.25" customHeight="1" thickBot="1">
      <c r="E4" s="124" t="s">
        <v>0</v>
      </c>
      <c r="F4" s="124"/>
      <c r="G4" s="124"/>
    </row>
    <row r="5" spans="1:7" ht="12.75">
      <c r="A5" s="125" t="s">
        <v>1</v>
      </c>
      <c r="B5" s="125" t="s">
        <v>2</v>
      </c>
      <c r="C5" s="126" t="s">
        <v>84</v>
      </c>
      <c r="D5" s="126" t="s">
        <v>86</v>
      </c>
      <c r="E5" s="127" t="s">
        <v>3</v>
      </c>
      <c r="F5" s="126" t="s">
        <v>85</v>
      </c>
      <c r="G5" s="128" t="s">
        <v>87</v>
      </c>
    </row>
    <row r="6" spans="1:7" ht="12.75">
      <c r="A6" s="129"/>
      <c r="B6" s="129"/>
      <c r="C6" s="130"/>
      <c r="D6" s="130"/>
      <c r="E6" s="131"/>
      <c r="F6" s="130"/>
      <c r="G6" s="132"/>
    </row>
    <row r="7" spans="1:7" ht="21" customHeight="1" thickBot="1">
      <c r="A7" s="133"/>
      <c r="B7" s="133"/>
      <c r="C7" s="134"/>
      <c r="D7" s="134"/>
      <c r="E7" s="135"/>
      <c r="F7" s="134"/>
      <c r="G7" s="136"/>
    </row>
    <row r="8" spans="1:7" ht="16.5" customHeight="1" thickBot="1">
      <c r="A8" s="137" t="s">
        <v>4</v>
      </c>
      <c r="B8" s="138" t="s">
        <v>5</v>
      </c>
      <c r="C8" s="139">
        <f>SUM(C9:C25)</f>
        <v>129980</v>
      </c>
      <c r="D8" s="140">
        <f>SUM(D9:D25)</f>
        <v>10831.666666666666</v>
      </c>
      <c r="E8" s="140">
        <f>SUM(E9:E25)</f>
        <v>7748</v>
      </c>
      <c r="F8" s="141">
        <f>E8/D8*100</f>
        <v>71.53100476996461</v>
      </c>
      <c r="G8" s="141">
        <f>E8/C8*100</f>
        <v>5.960917064163718</v>
      </c>
    </row>
    <row r="9" spans="1:7" ht="13.5" customHeight="1">
      <c r="A9" s="142" t="s">
        <v>6</v>
      </c>
      <c r="B9" s="143" t="s">
        <v>7</v>
      </c>
      <c r="C9" s="144">
        <v>102220</v>
      </c>
      <c r="D9" s="61">
        <f>C9/12*1</f>
        <v>8518.333333333334</v>
      </c>
      <c r="E9" s="145">
        <v>6202</v>
      </c>
      <c r="F9" s="146">
        <f>E9/D9*100</f>
        <v>72.80766973195068</v>
      </c>
      <c r="G9" s="146">
        <f>E9/C9*100</f>
        <v>6.067305810995891</v>
      </c>
    </row>
    <row r="10" spans="1:7" ht="27.75" customHeight="1">
      <c r="A10" s="147" t="s">
        <v>106</v>
      </c>
      <c r="B10" s="148" t="s">
        <v>108</v>
      </c>
      <c r="C10" s="149">
        <v>8961</v>
      </c>
      <c r="D10" s="5">
        <f>C10/12*1</f>
        <v>746.75</v>
      </c>
      <c r="E10" s="5">
        <v>687</v>
      </c>
      <c r="F10" s="2">
        <f>E10/D10*100</f>
        <v>91.99866086374288</v>
      </c>
      <c r="G10" s="2">
        <f>E10/C10*100</f>
        <v>7.666555071978574</v>
      </c>
    </row>
    <row r="11" spans="1:7" ht="27.75" customHeight="1">
      <c r="A11" s="147" t="s">
        <v>118</v>
      </c>
      <c r="B11" s="150" t="s">
        <v>119</v>
      </c>
      <c r="C11" s="149">
        <v>6700</v>
      </c>
      <c r="D11" s="5">
        <f>C11/12*1</f>
        <v>558.3333333333334</v>
      </c>
      <c r="E11" s="5">
        <v>140</v>
      </c>
      <c r="F11" s="2">
        <f>E11/D11*100</f>
        <v>25.07462686567164</v>
      </c>
      <c r="G11" s="2">
        <f>E11/C11*100</f>
        <v>2.0895522388059704</v>
      </c>
    </row>
    <row r="12" spans="1:7" ht="24.75" customHeight="1">
      <c r="A12" s="151" t="s">
        <v>8</v>
      </c>
      <c r="B12" s="152" t="s">
        <v>9</v>
      </c>
      <c r="C12" s="149">
        <v>450</v>
      </c>
      <c r="D12" s="5">
        <f>C12/12*1</f>
        <v>37.5</v>
      </c>
      <c r="E12" s="5">
        <v>293</v>
      </c>
      <c r="F12" s="2">
        <f>E12/D12*100</f>
        <v>781.3333333333334</v>
      </c>
      <c r="G12" s="2">
        <f>E12/C12*100</f>
        <v>65.11111111111111</v>
      </c>
    </row>
    <row r="13" spans="1:7" ht="12" customHeight="1">
      <c r="A13" s="153" t="s">
        <v>10</v>
      </c>
      <c r="B13" s="154" t="s">
        <v>11</v>
      </c>
      <c r="C13" s="149"/>
      <c r="D13" s="5"/>
      <c r="E13" s="155"/>
      <c r="F13" s="156"/>
      <c r="G13" s="156"/>
    </row>
    <row r="14" spans="1:7" ht="25.5" customHeight="1">
      <c r="A14" s="153" t="s">
        <v>107</v>
      </c>
      <c r="B14" s="154" t="s">
        <v>109</v>
      </c>
      <c r="C14" s="149">
        <v>125</v>
      </c>
      <c r="D14" s="5">
        <f>C14/12*1</f>
        <v>10.416666666666666</v>
      </c>
      <c r="E14" s="155">
        <v>37</v>
      </c>
      <c r="F14" s="2">
        <f>E14/D14*100</f>
        <v>355.2</v>
      </c>
      <c r="G14" s="2">
        <f>E14/C14*100</f>
        <v>29.599999999999998</v>
      </c>
    </row>
    <row r="15" spans="1:7" ht="12.75" customHeight="1">
      <c r="A15" s="153" t="s">
        <v>12</v>
      </c>
      <c r="B15" s="154" t="s">
        <v>13</v>
      </c>
      <c r="C15" s="149">
        <v>1518</v>
      </c>
      <c r="D15" s="5">
        <f>C15/12*1</f>
        <v>126.5</v>
      </c>
      <c r="E15" s="155">
        <v>48</v>
      </c>
      <c r="F15" s="2">
        <f>E15/D15*100</f>
        <v>37.94466403162055</v>
      </c>
      <c r="G15" s="2">
        <f>E15/C15*100</f>
        <v>3.1620553359683794</v>
      </c>
    </row>
    <row r="16" spans="1:7" ht="12.75">
      <c r="A16" s="157" t="s">
        <v>14</v>
      </c>
      <c r="B16" s="155" t="s">
        <v>15</v>
      </c>
      <c r="C16" s="149">
        <v>5030</v>
      </c>
      <c r="D16" s="5">
        <f>C16/12*1</f>
        <v>419.1666666666667</v>
      </c>
      <c r="E16" s="155">
        <v>39</v>
      </c>
      <c r="F16" s="2">
        <f>E16/D16*100</f>
        <v>9.304174950298211</v>
      </c>
      <c r="G16" s="2">
        <f>E16/C16*100</f>
        <v>0.7753479125248509</v>
      </c>
    </row>
    <row r="17" spans="1:7" ht="12.75">
      <c r="A17" s="157" t="s">
        <v>16</v>
      </c>
      <c r="B17" s="14" t="s">
        <v>17</v>
      </c>
      <c r="C17" s="149"/>
      <c r="D17" s="5"/>
      <c r="E17" s="155"/>
      <c r="F17" s="2"/>
      <c r="G17" s="2"/>
    </row>
    <row r="18" spans="1:7" ht="25.5">
      <c r="A18" s="157" t="s">
        <v>18</v>
      </c>
      <c r="B18" s="158" t="s">
        <v>88</v>
      </c>
      <c r="C18" s="149"/>
      <c r="D18" s="5"/>
      <c r="E18" s="155"/>
      <c r="F18" s="2"/>
      <c r="G18" s="2"/>
    </row>
    <row r="19" spans="1:7" ht="24" customHeight="1">
      <c r="A19" s="159" t="s">
        <v>19</v>
      </c>
      <c r="B19" s="152" t="s">
        <v>89</v>
      </c>
      <c r="C19" s="149">
        <v>4341</v>
      </c>
      <c r="D19" s="5">
        <f>C19/12*1</f>
        <v>361.75</v>
      </c>
      <c r="E19" s="155">
        <v>260</v>
      </c>
      <c r="F19" s="2">
        <f>E19/D19*100</f>
        <v>71.8728403593642</v>
      </c>
      <c r="G19" s="2">
        <f>E19/C19*100</f>
        <v>5.98940336328035</v>
      </c>
    </row>
    <row r="20" spans="1:7" ht="15" customHeight="1">
      <c r="A20" s="159" t="s">
        <v>20</v>
      </c>
      <c r="B20" s="160" t="s">
        <v>21</v>
      </c>
      <c r="C20" s="149">
        <v>20</v>
      </c>
      <c r="D20" s="5">
        <f>C20/12*1</f>
        <v>1.6666666666666667</v>
      </c>
      <c r="E20" s="155"/>
      <c r="F20" s="2">
        <f>E20/D20*100</f>
        <v>0</v>
      </c>
      <c r="G20" s="2">
        <f>E20/C20*100</f>
        <v>0</v>
      </c>
    </row>
    <row r="21" spans="1:7" ht="25.5">
      <c r="A21" s="157" t="s">
        <v>22</v>
      </c>
      <c r="B21" s="161" t="s">
        <v>23</v>
      </c>
      <c r="C21" s="149">
        <v>89</v>
      </c>
      <c r="D21" s="5">
        <f>C21/12*1</f>
        <v>7.416666666666667</v>
      </c>
      <c r="E21" s="155"/>
      <c r="F21" s="2">
        <f>E21/D21*100</f>
        <v>0</v>
      </c>
      <c r="G21" s="2">
        <f>E21/C21*100</f>
        <v>0</v>
      </c>
    </row>
    <row r="22" spans="1:7" ht="25.5">
      <c r="A22" s="157" t="s">
        <v>24</v>
      </c>
      <c r="B22" s="161" t="s">
        <v>25</v>
      </c>
      <c r="C22" s="149">
        <v>526</v>
      </c>
      <c r="D22" s="5">
        <f>C22/12*1</f>
        <v>43.833333333333336</v>
      </c>
      <c r="E22" s="155">
        <v>30</v>
      </c>
      <c r="F22" s="2">
        <f>E22/D22*100</f>
        <v>68.44106463878326</v>
      </c>
      <c r="G22" s="2">
        <f>E22/C22*100</f>
        <v>5.7034220532319395</v>
      </c>
    </row>
    <row r="23" spans="1:7" ht="12.75">
      <c r="A23" s="162" t="s">
        <v>26</v>
      </c>
      <c r="B23" s="161" t="s">
        <v>27</v>
      </c>
      <c r="C23" s="149"/>
      <c r="D23" s="5"/>
      <c r="E23" s="155"/>
      <c r="F23" s="2"/>
      <c r="G23" s="2"/>
    </row>
    <row r="24" spans="1:7" ht="15.75" customHeight="1">
      <c r="A24" s="157" t="s">
        <v>28</v>
      </c>
      <c r="B24" s="161" t="s">
        <v>29</v>
      </c>
      <c r="C24" s="149"/>
      <c r="D24" s="5"/>
      <c r="E24" s="155">
        <v>12</v>
      </c>
      <c r="F24" s="2"/>
      <c r="G24" s="2"/>
    </row>
    <row r="25" spans="1:7" ht="13.5" thickBot="1">
      <c r="A25" s="163" t="s">
        <v>30</v>
      </c>
      <c r="B25" s="164" t="s">
        <v>31</v>
      </c>
      <c r="C25" s="165"/>
      <c r="D25" s="166"/>
      <c r="E25" s="164"/>
      <c r="F25" s="167"/>
      <c r="G25" s="167"/>
    </row>
    <row r="26" spans="1:7" ht="15" customHeight="1" thickBot="1">
      <c r="A26" s="168" t="s">
        <v>32</v>
      </c>
      <c r="B26" s="169" t="s">
        <v>33</v>
      </c>
      <c r="C26" s="170">
        <f>C27+C36++C37+C38</f>
        <v>687821</v>
      </c>
      <c r="D26" s="170">
        <f>D27+D36+D37+D38</f>
        <v>22650</v>
      </c>
      <c r="E26" s="170">
        <f>E27+E36+E37+E38</f>
        <v>-24697</v>
      </c>
      <c r="F26" s="171">
        <f>E26/D26*100</f>
        <v>-109.037527593819</v>
      </c>
      <c r="G26" s="171">
        <f aca="true" t="shared" si="0" ref="G26:G31">E26/C26*100</f>
        <v>-3.5906144185769264</v>
      </c>
    </row>
    <row r="27" spans="1:7" ht="28.5" customHeight="1" thickBot="1">
      <c r="A27" s="172" t="s">
        <v>34</v>
      </c>
      <c r="B27" s="173" t="s">
        <v>35</v>
      </c>
      <c r="C27" s="170">
        <f>SUM(C28,C31,C34,C35)</f>
        <v>687821</v>
      </c>
      <c r="D27" s="170">
        <f>SUM(D28,D31,D34,D35)</f>
        <v>22650</v>
      </c>
      <c r="E27" s="170">
        <f>SUM(E28,E31,E34,E35)</f>
        <v>22650</v>
      </c>
      <c r="F27" s="171">
        <f>E27/D27*100</f>
        <v>100</v>
      </c>
      <c r="G27" s="171">
        <f t="shared" si="0"/>
        <v>3.2930079192115387</v>
      </c>
    </row>
    <row r="28" spans="1:7" ht="25.5">
      <c r="A28" s="174" t="s">
        <v>126</v>
      </c>
      <c r="B28" s="175" t="s">
        <v>125</v>
      </c>
      <c r="C28" s="176">
        <f>C29+C30</f>
        <v>129198</v>
      </c>
      <c r="D28" s="176">
        <f>D29+D30</f>
        <v>10766</v>
      </c>
      <c r="E28" s="176">
        <f>E29+E30</f>
        <v>10766</v>
      </c>
      <c r="F28" s="2">
        <f aca="true" t="shared" si="1" ref="F28:F34">E28/D28*100</f>
        <v>100</v>
      </c>
      <c r="G28" s="2">
        <f t="shared" si="0"/>
        <v>8.332946330438553</v>
      </c>
    </row>
    <row r="29" spans="1:7" ht="12.75">
      <c r="A29" s="177">
        <v>20215001</v>
      </c>
      <c r="B29" s="178" t="s">
        <v>90</v>
      </c>
      <c r="C29" s="61">
        <v>85455</v>
      </c>
      <c r="D29" s="176">
        <v>7121</v>
      </c>
      <c r="E29" s="179">
        <v>7121</v>
      </c>
      <c r="F29" s="2">
        <f t="shared" si="1"/>
        <v>100</v>
      </c>
      <c r="G29" s="2">
        <f t="shared" si="0"/>
        <v>8.33304078169797</v>
      </c>
    </row>
    <row r="30" spans="1:7" ht="32.25" customHeight="1">
      <c r="A30" s="177">
        <v>20215002</v>
      </c>
      <c r="B30" s="180" t="s">
        <v>133</v>
      </c>
      <c r="C30" s="61">
        <v>43743</v>
      </c>
      <c r="D30" s="176">
        <v>3645</v>
      </c>
      <c r="E30" s="179">
        <v>3645</v>
      </c>
      <c r="F30" s="2">
        <f t="shared" si="1"/>
        <v>100</v>
      </c>
      <c r="G30" s="2">
        <f t="shared" si="0"/>
        <v>8.332761813318703</v>
      </c>
    </row>
    <row r="31" spans="1:7" ht="29.25" customHeight="1">
      <c r="A31" s="159" t="s">
        <v>121</v>
      </c>
      <c r="B31" s="161" t="s">
        <v>122</v>
      </c>
      <c r="C31" s="156">
        <v>366794</v>
      </c>
      <c r="D31" s="156"/>
      <c r="E31" s="155"/>
      <c r="F31" s="2"/>
      <c r="G31" s="2">
        <f t="shared" si="0"/>
        <v>0</v>
      </c>
    </row>
    <row r="32" spans="1:7" ht="51" hidden="1">
      <c r="A32" s="159" t="s">
        <v>91</v>
      </c>
      <c r="B32" s="181" t="s">
        <v>92</v>
      </c>
      <c r="C32" s="156"/>
      <c r="D32" s="156"/>
      <c r="E32" s="155"/>
      <c r="F32" s="2"/>
      <c r="G32" s="2"/>
    </row>
    <row r="33" spans="1:7" ht="12.75" customHeight="1" hidden="1">
      <c r="A33" s="151"/>
      <c r="B33" s="182"/>
      <c r="C33" s="156"/>
      <c r="D33" s="156"/>
      <c r="E33" s="155"/>
      <c r="F33" s="2" t="e">
        <f t="shared" si="1"/>
        <v>#DIV/0!</v>
      </c>
      <c r="G33" s="2" t="e">
        <f>E33/C33*100</f>
        <v>#DIV/0!</v>
      </c>
    </row>
    <row r="34" spans="1:7" ht="31.5" customHeight="1">
      <c r="A34" s="183" t="s">
        <v>124</v>
      </c>
      <c r="B34" s="161" t="s">
        <v>123</v>
      </c>
      <c r="C34" s="156">
        <v>180009</v>
      </c>
      <c r="D34" s="156">
        <v>11884</v>
      </c>
      <c r="E34" s="155">
        <v>11884</v>
      </c>
      <c r="F34" s="2">
        <f t="shared" si="1"/>
        <v>100</v>
      </c>
      <c r="G34" s="2">
        <f>E34/C34*100</f>
        <v>6.601892127615841</v>
      </c>
    </row>
    <row r="35" spans="1:7" ht="15" customHeight="1">
      <c r="A35" s="184" t="s">
        <v>127</v>
      </c>
      <c r="B35" s="185" t="s">
        <v>36</v>
      </c>
      <c r="C35" s="156">
        <v>11820</v>
      </c>
      <c r="D35" s="156">
        <v>0</v>
      </c>
      <c r="E35" s="155">
        <v>0</v>
      </c>
      <c r="F35" s="2"/>
      <c r="G35" s="2"/>
    </row>
    <row r="36" spans="1:7" ht="24.75" customHeight="1">
      <c r="A36" s="159" t="s">
        <v>37</v>
      </c>
      <c r="B36" s="161" t="s">
        <v>93</v>
      </c>
      <c r="C36" s="156"/>
      <c r="D36" s="167"/>
      <c r="E36" s="164"/>
      <c r="F36" s="156"/>
      <c r="G36" s="156"/>
    </row>
    <row r="37" spans="1:7" ht="51">
      <c r="A37" s="186" t="s">
        <v>130</v>
      </c>
      <c r="B37" s="6" t="s">
        <v>131</v>
      </c>
      <c r="C37" s="167"/>
      <c r="D37" s="156"/>
      <c r="E37" s="156"/>
      <c r="F37" s="164"/>
      <c r="G37" s="167"/>
    </row>
    <row r="38" spans="1:7" ht="54" customHeight="1" thickBot="1">
      <c r="A38" s="186" t="s">
        <v>128</v>
      </c>
      <c r="B38" s="6" t="s">
        <v>94</v>
      </c>
      <c r="C38" s="167"/>
      <c r="D38" s="143"/>
      <c r="E38" s="187">
        <v>-47347</v>
      </c>
      <c r="F38" s="164"/>
      <c r="G38" s="167"/>
    </row>
    <row r="39" spans="1:7" ht="27" customHeight="1" thickBot="1">
      <c r="A39" s="188" t="s">
        <v>38</v>
      </c>
      <c r="B39" s="189" t="s">
        <v>39</v>
      </c>
      <c r="C39" s="170"/>
      <c r="D39" s="170"/>
      <c r="E39" s="190"/>
      <c r="F39" s="170"/>
      <c r="G39" s="170"/>
    </row>
    <row r="40" spans="1:7" ht="18" customHeight="1" thickBot="1">
      <c r="A40" s="191" t="s">
        <v>40</v>
      </c>
      <c r="B40" s="192"/>
      <c r="C40" s="170">
        <f>C8+C26</f>
        <v>817801</v>
      </c>
      <c r="D40" s="170">
        <f>D8+D26</f>
        <v>33481.666666666664</v>
      </c>
      <c r="E40" s="170">
        <f>E8+E26</f>
        <v>-16949</v>
      </c>
      <c r="F40" s="193">
        <f>E40/D40*100</f>
        <v>-50.621733286873415</v>
      </c>
      <c r="G40" s="193">
        <f>E40/C40*100</f>
        <v>-2.0725090822828536</v>
      </c>
    </row>
    <row r="41" ht="10.5" customHeight="1">
      <c r="A41" s="194"/>
    </row>
    <row r="42" ht="12.75" hidden="1"/>
    <row r="43" spans="1:2" ht="14.25">
      <c r="A43" s="121" t="s">
        <v>115</v>
      </c>
      <c r="B43" s="121"/>
    </row>
    <row r="44" spans="1:2" ht="14.25">
      <c r="A44" s="122" t="s">
        <v>114</v>
      </c>
      <c r="B44" s="122"/>
    </row>
    <row r="46" ht="12.75">
      <c r="A46" s="63" t="s">
        <v>116</v>
      </c>
    </row>
    <row r="47" ht="12.75">
      <c r="A47" s="63" t="s">
        <v>132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63" customWidth="1"/>
    <col min="2" max="2" width="59.421875" style="63" customWidth="1"/>
    <col min="3" max="3" width="9.421875" style="63" customWidth="1"/>
    <col min="4" max="4" width="8.421875" style="63" hidden="1" customWidth="1"/>
    <col min="5" max="5" width="8.7109375" style="63" customWidth="1"/>
    <col min="6" max="6" width="6.7109375" style="63" hidden="1" customWidth="1"/>
    <col min="7" max="7" width="8.28125" style="63" customWidth="1"/>
    <col min="8" max="16384" width="9.140625" style="63" customWidth="1"/>
  </cols>
  <sheetData>
    <row r="1" spans="1:7" ht="12.75">
      <c r="A1" s="62" t="s">
        <v>105</v>
      </c>
      <c r="B1" s="62"/>
      <c r="C1" s="62"/>
      <c r="D1" s="62"/>
      <c r="E1" s="62"/>
      <c r="F1" s="62"/>
      <c r="G1" s="62"/>
    </row>
    <row r="2" spans="1:7" ht="12.75">
      <c r="A2" s="62" t="s">
        <v>135</v>
      </c>
      <c r="B2" s="62"/>
      <c r="C2" s="62"/>
      <c r="D2" s="62"/>
      <c r="E2" s="62"/>
      <c r="F2" s="62"/>
      <c r="G2" s="62"/>
    </row>
    <row r="3" spans="5:7" ht="12.75" customHeight="1" thickBot="1">
      <c r="E3" s="64" t="s">
        <v>41</v>
      </c>
      <c r="F3" s="64"/>
      <c r="G3" s="64"/>
    </row>
    <row r="4" spans="1:7" s="70" customFormat="1" ht="38.25" customHeight="1" thickBot="1">
      <c r="A4" s="65" t="s">
        <v>42</v>
      </c>
      <c r="B4" s="66" t="s">
        <v>43</v>
      </c>
      <c r="C4" s="67" t="s">
        <v>83</v>
      </c>
      <c r="D4" s="68" t="s">
        <v>44</v>
      </c>
      <c r="E4" s="67" t="s">
        <v>45</v>
      </c>
      <c r="F4" s="67" t="s">
        <v>46</v>
      </c>
      <c r="G4" s="69" t="s">
        <v>117</v>
      </c>
    </row>
    <row r="5" spans="1:7" ht="12" customHeight="1" thickBot="1">
      <c r="A5" s="71">
        <v>100</v>
      </c>
      <c r="B5" s="72" t="s">
        <v>47</v>
      </c>
      <c r="C5" s="7">
        <f>SUM(C6:C13)</f>
        <v>32774</v>
      </c>
      <c r="D5" s="7">
        <f>SUM(D6:D13)</f>
        <v>0</v>
      </c>
      <c r="E5" s="7">
        <f>SUM(E6:E13)</f>
        <v>2430</v>
      </c>
      <c r="F5" s="8"/>
      <c r="G5" s="9">
        <f>E5/C5*100</f>
        <v>7.414413864648807</v>
      </c>
    </row>
    <row r="6" spans="1:7" s="75" customFormat="1" ht="12.75" customHeight="1">
      <c r="A6" s="73">
        <v>102</v>
      </c>
      <c r="B6" s="74" t="s">
        <v>81</v>
      </c>
      <c r="C6" s="10">
        <v>1722</v>
      </c>
      <c r="D6" s="11"/>
      <c r="E6" s="10">
        <v>76</v>
      </c>
      <c r="F6" s="11"/>
      <c r="G6" s="12">
        <f>E6/C6*100</f>
        <v>4.413472706155633</v>
      </c>
    </row>
    <row r="7" spans="1:7" ht="23.25" customHeight="1">
      <c r="A7" s="76">
        <v>103</v>
      </c>
      <c r="B7" s="77" t="s">
        <v>48</v>
      </c>
      <c r="C7" s="13">
        <v>682</v>
      </c>
      <c r="D7" s="14"/>
      <c r="E7" s="13">
        <v>30</v>
      </c>
      <c r="F7" s="14"/>
      <c r="G7" s="15">
        <f>E7/C7*100</f>
        <v>4.398826979472141</v>
      </c>
    </row>
    <row r="8" spans="1:7" ht="24" customHeight="1">
      <c r="A8" s="76">
        <v>104</v>
      </c>
      <c r="B8" s="77" t="s">
        <v>82</v>
      </c>
      <c r="C8" s="13">
        <v>11613</v>
      </c>
      <c r="D8" s="14"/>
      <c r="E8" s="13">
        <v>828</v>
      </c>
      <c r="F8" s="14"/>
      <c r="G8" s="15">
        <f aca="true" t="shared" si="0" ref="G8:G14">E8/C8*100</f>
        <v>7.129940583828468</v>
      </c>
    </row>
    <row r="9" spans="1:7" ht="12.75">
      <c r="A9" s="3">
        <v>105</v>
      </c>
      <c r="B9" s="4" t="s">
        <v>120</v>
      </c>
      <c r="C9" s="16">
        <v>6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6174</v>
      </c>
      <c r="D10" s="17"/>
      <c r="E10" s="16">
        <v>495</v>
      </c>
      <c r="F10" s="17"/>
      <c r="G10" s="15">
        <f t="shared" si="0"/>
        <v>8.017492711370263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78">
        <v>113</v>
      </c>
      <c r="B13" s="79" t="s">
        <v>50</v>
      </c>
      <c r="C13" s="18">
        <v>12327</v>
      </c>
      <c r="D13" s="19"/>
      <c r="E13" s="18">
        <v>1001</v>
      </c>
      <c r="F13" s="19"/>
      <c r="G13" s="20">
        <f t="shared" si="0"/>
        <v>8.120386144236228</v>
      </c>
    </row>
    <row r="14" spans="1:7" ht="12.75" customHeight="1" thickBot="1">
      <c r="A14" s="80">
        <v>200</v>
      </c>
      <c r="B14" s="81" t="s">
        <v>113</v>
      </c>
      <c r="C14" s="7">
        <v>611</v>
      </c>
      <c r="D14" s="8"/>
      <c r="E14" s="7">
        <v>14</v>
      </c>
      <c r="F14" s="8"/>
      <c r="G14" s="9">
        <f t="shared" si="0"/>
        <v>2.2913256955810146</v>
      </c>
    </row>
    <row r="15" spans="1:7" ht="14.25" customHeight="1" thickBot="1">
      <c r="A15" s="82">
        <v>300</v>
      </c>
      <c r="B15" s="83" t="s">
        <v>51</v>
      </c>
      <c r="C15" s="1">
        <f>SUM(C16:C18)</f>
        <v>6229</v>
      </c>
      <c r="D15" s="1">
        <f>SUM(D16:D18)</f>
        <v>0</v>
      </c>
      <c r="E15" s="1">
        <f>SUM(E16:E18)</f>
        <v>275</v>
      </c>
      <c r="F15" s="21"/>
      <c r="G15" s="9">
        <f>E15/C15*100</f>
        <v>4.414833841708139</v>
      </c>
    </row>
    <row r="16" spans="1:7" ht="26.25" customHeight="1">
      <c r="A16" s="84">
        <v>309</v>
      </c>
      <c r="B16" s="77" t="s">
        <v>95</v>
      </c>
      <c r="C16" s="22"/>
      <c r="D16" s="23"/>
      <c r="E16" s="22"/>
      <c r="F16" s="23"/>
      <c r="G16" s="15"/>
    </row>
    <row r="17" spans="1:7" ht="13.5" customHeight="1">
      <c r="A17" s="85">
        <v>310</v>
      </c>
      <c r="B17" s="77" t="s">
        <v>52</v>
      </c>
      <c r="C17" s="13">
        <v>6099</v>
      </c>
      <c r="D17" s="14"/>
      <c r="E17" s="13">
        <v>230</v>
      </c>
      <c r="F17" s="14"/>
      <c r="G17" s="15">
        <f aca="true" t="shared" si="1" ref="G17:G31">E17/C17*100</f>
        <v>3.7711100180357433</v>
      </c>
    </row>
    <row r="18" spans="1:7" ht="24" customHeight="1" thickBot="1">
      <c r="A18" s="86">
        <v>314</v>
      </c>
      <c r="B18" s="87" t="s">
        <v>96</v>
      </c>
      <c r="C18" s="24">
        <v>130</v>
      </c>
      <c r="D18" s="25"/>
      <c r="E18" s="24">
        <v>45</v>
      </c>
      <c r="F18" s="25"/>
      <c r="G18" s="15">
        <f t="shared" si="1"/>
        <v>34.61538461538461</v>
      </c>
    </row>
    <row r="19" spans="1:7" ht="12.75" customHeight="1" thickBot="1">
      <c r="A19" s="82">
        <v>400</v>
      </c>
      <c r="B19" s="88" t="s">
        <v>53</v>
      </c>
      <c r="C19" s="1">
        <f>SUM(C20:C26)</f>
        <v>149093</v>
      </c>
      <c r="D19" s="1">
        <f>SUM(D20:D26)</f>
        <v>0</v>
      </c>
      <c r="E19" s="1">
        <f>SUM(E20:E26)</f>
        <v>658</v>
      </c>
      <c r="F19" s="21"/>
      <c r="G19" s="9">
        <f>E19/C19*100</f>
        <v>0.4413352739565238</v>
      </c>
    </row>
    <row r="20" spans="1:7" ht="12" customHeight="1">
      <c r="A20" s="89">
        <v>405</v>
      </c>
      <c r="B20" s="90" t="s">
        <v>54</v>
      </c>
      <c r="C20" s="26">
        <v>208</v>
      </c>
      <c r="D20" s="27"/>
      <c r="E20" s="26"/>
      <c r="F20" s="27"/>
      <c r="G20" s="15">
        <f t="shared" si="1"/>
        <v>0</v>
      </c>
    </row>
    <row r="21" spans="1:7" ht="12" customHeight="1">
      <c r="A21" s="91">
        <v>406</v>
      </c>
      <c r="B21" s="92" t="s">
        <v>55</v>
      </c>
      <c r="C21" s="22">
        <v>72346</v>
      </c>
      <c r="D21" s="23"/>
      <c r="E21" s="22">
        <v>119</v>
      </c>
      <c r="F21" s="23"/>
      <c r="G21" s="15">
        <f t="shared" si="1"/>
        <v>0.16448732480026537</v>
      </c>
    </row>
    <row r="22" spans="1:7" ht="12" customHeight="1">
      <c r="A22" s="91">
        <v>407</v>
      </c>
      <c r="B22" s="93" t="s">
        <v>56</v>
      </c>
      <c r="C22" s="22"/>
      <c r="D22" s="23"/>
      <c r="E22" s="22"/>
      <c r="F22" s="23"/>
      <c r="G22" s="15"/>
    </row>
    <row r="23" spans="1:7" ht="12" customHeight="1">
      <c r="A23" s="94">
        <v>408</v>
      </c>
      <c r="B23" s="95" t="s">
        <v>57</v>
      </c>
      <c r="C23" s="24">
        <v>102</v>
      </c>
      <c r="D23" s="25"/>
      <c r="E23" s="24"/>
      <c r="F23" s="25"/>
      <c r="G23" s="15">
        <f t="shared" si="1"/>
        <v>0</v>
      </c>
    </row>
    <row r="24" spans="1:7" ht="12" customHeight="1">
      <c r="A24" s="96">
        <v>409</v>
      </c>
      <c r="B24" s="97" t="s">
        <v>97</v>
      </c>
      <c r="C24" s="13">
        <v>75407</v>
      </c>
      <c r="D24" s="28"/>
      <c r="E24" s="29">
        <v>500</v>
      </c>
      <c r="F24" s="30"/>
      <c r="G24" s="15">
        <f t="shared" si="1"/>
        <v>0.6630684153991009</v>
      </c>
    </row>
    <row r="25" spans="1:7" ht="12" customHeight="1">
      <c r="A25" s="96">
        <v>410</v>
      </c>
      <c r="B25" s="97" t="s">
        <v>98</v>
      </c>
      <c r="C25" s="13"/>
      <c r="D25" s="28"/>
      <c r="E25" s="29"/>
      <c r="F25" s="30"/>
      <c r="G25" s="15"/>
    </row>
    <row r="26" spans="1:7" ht="12" customHeight="1" thickBot="1">
      <c r="A26" s="94">
        <v>412</v>
      </c>
      <c r="B26" s="98" t="s">
        <v>58</v>
      </c>
      <c r="C26" s="24">
        <v>1030</v>
      </c>
      <c r="D26" s="25"/>
      <c r="E26" s="24">
        <v>39</v>
      </c>
      <c r="F26" s="25"/>
      <c r="G26" s="15">
        <f t="shared" si="1"/>
        <v>3.7864077669902914</v>
      </c>
    </row>
    <row r="27" spans="1:7" s="101" customFormat="1" ht="15.75" customHeight="1" thickBot="1">
      <c r="A27" s="99">
        <v>500</v>
      </c>
      <c r="B27" s="100" t="s">
        <v>59</v>
      </c>
      <c r="C27" s="31">
        <f>SUM(C28:C31)</f>
        <v>166723</v>
      </c>
      <c r="D27" s="31">
        <f>SUM(D28:D31)</f>
        <v>0</v>
      </c>
      <c r="E27" s="31">
        <f>SUM(E28:E31)</f>
        <v>1581</v>
      </c>
      <c r="F27" s="32"/>
      <c r="G27" s="9">
        <f>E27/C27*100</f>
        <v>0.9482794815352411</v>
      </c>
    </row>
    <row r="28" spans="1:7" ht="12" customHeight="1">
      <c r="A28" s="102">
        <v>501</v>
      </c>
      <c r="B28" s="38" t="s">
        <v>60</v>
      </c>
      <c r="C28" s="13">
        <v>56365</v>
      </c>
      <c r="D28" s="14"/>
      <c r="E28" s="13"/>
      <c r="F28" s="14"/>
      <c r="G28" s="15">
        <f t="shared" si="1"/>
        <v>0</v>
      </c>
    </row>
    <row r="29" spans="1:7" ht="12" customHeight="1">
      <c r="A29" s="102">
        <v>502</v>
      </c>
      <c r="B29" s="38" t="s">
        <v>61</v>
      </c>
      <c r="C29" s="13">
        <v>46258</v>
      </c>
      <c r="D29" s="14"/>
      <c r="E29" s="13">
        <v>75</v>
      </c>
      <c r="F29" s="14"/>
      <c r="G29" s="15">
        <f t="shared" si="1"/>
        <v>0.1621341173418652</v>
      </c>
    </row>
    <row r="30" spans="1:7" ht="12" customHeight="1">
      <c r="A30" s="103">
        <v>503</v>
      </c>
      <c r="B30" s="40" t="s">
        <v>62</v>
      </c>
      <c r="C30" s="16">
        <v>58157</v>
      </c>
      <c r="D30" s="17"/>
      <c r="E30" s="16">
        <v>1244</v>
      </c>
      <c r="F30" s="17"/>
      <c r="G30" s="15">
        <f t="shared" si="1"/>
        <v>2.13903743315508</v>
      </c>
    </row>
    <row r="31" spans="1:7" ht="12" customHeight="1" thickBot="1">
      <c r="A31" s="103">
        <v>505</v>
      </c>
      <c r="B31" s="40" t="s">
        <v>63</v>
      </c>
      <c r="C31" s="16">
        <v>5943</v>
      </c>
      <c r="D31" s="17"/>
      <c r="E31" s="16">
        <v>262</v>
      </c>
      <c r="F31" s="17"/>
      <c r="G31" s="15">
        <f t="shared" si="1"/>
        <v>4.408547871445398</v>
      </c>
    </row>
    <row r="32" spans="1:7" s="101" customFormat="1" ht="12" customHeight="1" thickBot="1">
      <c r="A32" s="99">
        <v>600</v>
      </c>
      <c r="B32" s="100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101" customFormat="1" ht="12" customHeight="1" thickBot="1">
      <c r="A33" s="71">
        <v>700</v>
      </c>
      <c r="B33" s="72" t="s">
        <v>65</v>
      </c>
      <c r="C33" s="33">
        <f>SUM(C34:C38)</f>
        <v>269114</v>
      </c>
      <c r="D33" s="33">
        <f>SUM(D34:D38)</f>
        <v>0</v>
      </c>
      <c r="E33" s="33">
        <f>SUM(E34:E38)</f>
        <v>13450</v>
      </c>
      <c r="F33" s="34"/>
      <c r="G33" s="9">
        <f>E33/C33*100</f>
        <v>4.99788193850933</v>
      </c>
    </row>
    <row r="34" spans="1:7" s="101" customFormat="1" ht="12" customHeight="1">
      <c r="A34" s="104">
        <v>701</v>
      </c>
      <c r="B34" s="36" t="s">
        <v>66</v>
      </c>
      <c r="C34" s="35">
        <v>103523</v>
      </c>
      <c r="D34" s="36"/>
      <c r="E34" s="35">
        <v>6201</v>
      </c>
      <c r="F34" s="36"/>
      <c r="G34" s="15">
        <f aca="true" t="shared" si="2" ref="G34:G45">E34/C34*100</f>
        <v>5.989973242661051</v>
      </c>
    </row>
    <row r="35" spans="1:7" s="101" customFormat="1" ht="12" customHeight="1">
      <c r="A35" s="102">
        <v>702</v>
      </c>
      <c r="B35" s="38" t="s">
        <v>67</v>
      </c>
      <c r="C35" s="37">
        <v>106195</v>
      </c>
      <c r="D35" s="38"/>
      <c r="E35" s="37">
        <v>4591</v>
      </c>
      <c r="F35" s="38"/>
      <c r="G35" s="15">
        <f t="shared" si="2"/>
        <v>4.323179057394416</v>
      </c>
    </row>
    <row r="36" spans="1:7" s="101" customFormat="1" ht="12" customHeight="1">
      <c r="A36" s="102">
        <v>703</v>
      </c>
      <c r="B36" s="38" t="s">
        <v>129</v>
      </c>
      <c r="C36" s="37">
        <v>34188</v>
      </c>
      <c r="D36" s="38"/>
      <c r="E36" s="37">
        <v>1920</v>
      </c>
      <c r="F36" s="38"/>
      <c r="G36" s="15">
        <f t="shared" si="2"/>
        <v>5.616005616005617</v>
      </c>
    </row>
    <row r="37" spans="1:7" s="101" customFormat="1" ht="12" customHeight="1">
      <c r="A37" s="102">
        <v>707</v>
      </c>
      <c r="B37" s="42" t="s">
        <v>68</v>
      </c>
      <c r="C37" s="37">
        <v>15115</v>
      </c>
      <c r="D37" s="38"/>
      <c r="E37" s="37">
        <v>297</v>
      </c>
      <c r="F37" s="38"/>
      <c r="G37" s="15">
        <f t="shared" si="2"/>
        <v>1.964935494541846</v>
      </c>
    </row>
    <row r="38" spans="1:7" s="101" customFormat="1" ht="12" customHeight="1" thickBot="1">
      <c r="A38" s="103">
        <v>709</v>
      </c>
      <c r="B38" s="105" t="s">
        <v>69</v>
      </c>
      <c r="C38" s="39">
        <v>10093</v>
      </c>
      <c r="D38" s="40"/>
      <c r="E38" s="39">
        <v>441</v>
      </c>
      <c r="F38" s="40"/>
      <c r="G38" s="15">
        <f t="shared" si="2"/>
        <v>4.369364906370752</v>
      </c>
    </row>
    <row r="39" spans="1:7" s="101" customFormat="1" ht="12" customHeight="1" thickBot="1">
      <c r="A39" s="82">
        <v>800</v>
      </c>
      <c r="B39" s="88" t="s">
        <v>70</v>
      </c>
      <c r="C39" s="31">
        <f>SUM(C40:C41)</f>
        <v>141901</v>
      </c>
      <c r="D39" s="31">
        <f>SUM(D40:D41)</f>
        <v>0</v>
      </c>
      <c r="E39" s="31">
        <f>SUM(E40:E41)</f>
        <v>1595</v>
      </c>
      <c r="F39" s="32"/>
      <c r="G39" s="9">
        <f>E39/C39*100</f>
        <v>1.1240230865180656</v>
      </c>
    </row>
    <row r="40" spans="1:7" s="101" customFormat="1" ht="12" customHeight="1">
      <c r="A40" s="104">
        <v>801</v>
      </c>
      <c r="B40" s="36" t="s">
        <v>71</v>
      </c>
      <c r="C40" s="35">
        <v>137621</v>
      </c>
      <c r="D40" s="36"/>
      <c r="E40" s="35">
        <v>1420</v>
      </c>
      <c r="F40" s="36"/>
      <c r="G40" s="15">
        <f t="shared" si="2"/>
        <v>1.031819271768117</v>
      </c>
    </row>
    <row r="41" spans="1:7" s="101" customFormat="1" ht="12" customHeight="1" thickBot="1">
      <c r="A41" s="103">
        <v>804</v>
      </c>
      <c r="B41" s="40" t="s">
        <v>72</v>
      </c>
      <c r="C41" s="39">
        <v>4280</v>
      </c>
      <c r="D41" s="40"/>
      <c r="E41" s="39">
        <v>175</v>
      </c>
      <c r="F41" s="40"/>
      <c r="G41" s="15">
        <f t="shared" si="2"/>
        <v>4.0887850467289715</v>
      </c>
    </row>
    <row r="42" spans="1:7" s="101" customFormat="1" ht="12" customHeight="1" thickBot="1">
      <c r="A42" s="106">
        <v>1000</v>
      </c>
      <c r="B42" s="88" t="s">
        <v>74</v>
      </c>
      <c r="C42" s="31">
        <f>SUM(C43:C45)</f>
        <v>49448</v>
      </c>
      <c r="D42" s="31">
        <f>SUM(D43:D45)</f>
        <v>0</v>
      </c>
      <c r="E42" s="31">
        <f>SUM(E43:E45)</f>
        <v>3775</v>
      </c>
      <c r="F42" s="32"/>
      <c r="G42" s="9">
        <f>E42/C42*100</f>
        <v>7.63428247856334</v>
      </c>
    </row>
    <row r="43" spans="1:7" s="101" customFormat="1" ht="12" customHeight="1">
      <c r="A43" s="107">
        <v>1002</v>
      </c>
      <c r="B43" s="41" t="s">
        <v>99</v>
      </c>
      <c r="C43" s="37"/>
      <c r="D43" s="36"/>
      <c r="E43" s="37"/>
      <c r="F43" s="36"/>
      <c r="G43" s="15"/>
    </row>
    <row r="44" spans="1:7" s="109" customFormat="1" ht="12" customHeight="1">
      <c r="A44" s="108">
        <v>1003</v>
      </c>
      <c r="B44" s="42" t="s">
        <v>75</v>
      </c>
      <c r="C44" s="41">
        <v>47433</v>
      </c>
      <c r="D44" s="42"/>
      <c r="E44" s="41">
        <v>3677</v>
      </c>
      <c r="F44" s="42"/>
      <c r="G44" s="15">
        <f t="shared" si="2"/>
        <v>7.75198701326081</v>
      </c>
    </row>
    <row r="45" spans="1:7" s="101" customFormat="1" ht="12" customHeight="1" thickBot="1">
      <c r="A45" s="110">
        <v>1006</v>
      </c>
      <c r="B45" s="111" t="s">
        <v>76</v>
      </c>
      <c r="C45" s="43">
        <v>2015</v>
      </c>
      <c r="D45" s="44"/>
      <c r="E45" s="43">
        <v>98</v>
      </c>
      <c r="F45" s="44"/>
      <c r="G45" s="15">
        <f t="shared" si="2"/>
        <v>4.863523573200992</v>
      </c>
    </row>
    <row r="46" spans="1:7" ht="13.5" customHeight="1" hidden="1">
      <c r="A46" s="112">
        <v>1101</v>
      </c>
      <c r="B46" s="113" t="s">
        <v>77</v>
      </c>
      <c r="C46" s="26"/>
      <c r="D46" s="27"/>
      <c r="E46" s="26"/>
      <c r="F46" s="27"/>
      <c r="G46" s="45"/>
    </row>
    <row r="47" spans="1:7" ht="13.5" customHeight="1" hidden="1">
      <c r="A47" s="107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07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14">
        <v>1104</v>
      </c>
      <c r="B49" s="98" t="s">
        <v>80</v>
      </c>
      <c r="C49" s="24"/>
      <c r="D49" s="25"/>
      <c r="E49" s="24"/>
      <c r="F49" s="25"/>
      <c r="G49" s="46"/>
    </row>
    <row r="50" spans="1:7" ht="13.5" customHeight="1" thickBot="1">
      <c r="A50" s="106">
        <v>1100</v>
      </c>
      <c r="B50" s="88" t="s">
        <v>73</v>
      </c>
      <c r="C50" s="1">
        <f>SUM(C51:C53)</f>
        <v>6958</v>
      </c>
      <c r="D50" s="1">
        <f>SUM(D51:D53)</f>
        <v>0</v>
      </c>
      <c r="E50" s="1">
        <f>SUM(E51:E53)</f>
        <v>380</v>
      </c>
      <c r="F50" s="47"/>
      <c r="G50" s="9">
        <f>E50/C50*100</f>
        <v>5.46133946536361</v>
      </c>
    </row>
    <row r="51" spans="1:7" ht="13.5" customHeight="1">
      <c r="A51" s="108">
        <v>1101</v>
      </c>
      <c r="B51" s="115" t="s">
        <v>100</v>
      </c>
      <c r="C51" s="22"/>
      <c r="D51" s="48"/>
      <c r="E51" s="49"/>
      <c r="F51" s="50"/>
      <c r="G51" s="15"/>
    </row>
    <row r="52" spans="1:7" ht="13.5" customHeight="1">
      <c r="A52" s="107">
        <v>1102</v>
      </c>
      <c r="B52" s="42" t="s">
        <v>101</v>
      </c>
      <c r="C52" s="13">
        <v>6958</v>
      </c>
      <c r="D52" s="28"/>
      <c r="E52" s="29">
        <v>380</v>
      </c>
      <c r="F52" s="30"/>
      <c r="G52" s="15">
        <f>E52/C52*100</f>
        <v>5.46133946536361</v>
      </c>
    </row>
    <row r="53" spans="1:7" ht="13.5" customHeight="1" thickBot="1">
      <c r="A53" s="116">
        <v>1103</v>
      </c>
      <c r="B53" s="105" t="s">
        <v>102</v>
      </c>
      <c r="C53" s="16"/>
      <c r="D53" s="51"/>
      <c r="E53" s="52"/>
      <c r="F53" s="53"/>
      <c r="G53" s="15"/>
    </row>
    <row r="54" spans="1:7" ht="13.5" customHeight="1" thickBot="1">
      <c r="A54" s="106">
        <v>1200</v>
      </c>
      <c r="B54" s="88" t="s">
        <v>103</v>
      </c>
      <c r="C54" s="1">
        <v>112</v>
      </c>
      <c r="D54" s="54"/>
      <c r="E54" s="55">
        <v>28</v>
      </c>
      <c r="F54" s="47"/>
      <c r="G54" s="9">
        <f>E54/C54*100</f>
        <v>25</v>
      </c>
    </row>
    <row r="55" spans="1:7" ht="13.5" customHeight="1" thickBot="1">
      <c r="A55" s="117">
        <v>1300</v>
      </c>
      <c r="B55" s="118" t="s">
        <v>49</v>
      </c>
      <c r="C55" s="56"/>
      <c r="D55" s="57"/>
      <c r="E55" s="58"/>
      <c r="F55" s="59"/>
      <c r="G55" s="60"/>
    </row>
    <row r="56" spans="1:7" ht="16.5" customHeight="1" thickBot="1">
      <c r="A56" s="119"/>
      <c r="B56" s="120" t="s">
        <v>104</v>
      </c>
      <c r="C56" s="1">
        <f>C5+C14+C15+C19+C27+C32+C33+C39+C42+C50+C55+C54</f>
        <v>823063</v>
      </c>
      <c r="D56" s="1">
        <f>D5+D14+D15+D19+D27+D32+D33+D39+D42+D50+D55+D54-1</f>
        <v>-1</v>
      </c>
      <c r="E56" s="1">
        <f>E5+E14+E15+E19+E27+E32+E33+E39+E42+E50+E55+E54</f>
        <v>24186</v>
      </c>
      <c r="F56" s="47"/>
      <c r="G56" s="9">
        <f>E56/C56*100</f>
        <v>2.938535689248575</v>
      </c>
    </row>
    <row r="57" ht="9.75" customHeight="1"/>
    <row r="58" spans="1:2" ht="14.25">
      <c r="A58" s="121" t="s">
        <v>115</v>
      </c>
      <c r="B58" s="121"/>
    </row>
    <row r="59" spans="1:2" ht="14.25">
      <c r="A59" s="122" t="s">
        <v>114</v>
      </c>
      <c r="B59" s="122"/>
    </row>
    <row r="61" ht="12.75">
      <c r="A61" s="63" t="s">
        <v>116</v>
      </c>
    </row>
    <row r="62" ht="12.75">
      <c r="A62" s="63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2021-02-15T11:52:20Z</dcterms:modified>
  <cp:category/>
  <cp:version/>
  <cp:contentType/>
  <cp:contentStatus/>
</cp:coreProperties>
</file>