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<sst xmlns="http://schemas.openxmlformats.org/spreadsheetml/2006/main" count="146" uniqueCount="141">
  <si>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</si>
  <si>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</si>
  <si>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</si>
  <si>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</si>
  <si>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</si>
  <si>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</si>
  <si>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</si>
  <si>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</si>
  <si>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</si>
  <si>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</si>
  <si>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</si>
  <si>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</si>
  <si>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</si>
  <si>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</si>
  <si>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</si>
  <si>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</si>
  <si>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</si>
  <si>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</si>
  <si>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</si>
  <si>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</si>
  <si>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</si>
  <si>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</si>
  <si>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</si>
  <si>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</si>
  <si>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</si>
  <si>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</si>
  <si>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</si>
  <si>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</si>
  <si>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</si>
  <si>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</si>
  <si>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</si>
  <si>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</si>
  <si>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</si>
  <si>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</si>
  <si>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</si>
  <si>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</si>
  <si>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</si>
  <si>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</si>
  <si>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</si>
  <si>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</si>
  <si>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</si>
  <si>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</si>
  <si>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</si>
  <si>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</si>
  <si>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</si>
  <si>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</si>
  <si>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</si>
  <si>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</si>
  <si>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</si>
  <si>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</si>
  <si>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</si>
  <si>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</si>
  <si>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</si>
  <si>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</si>
  <si>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</si>
  <si>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</si>
  <si>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</si>
  <si>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</si>
  <si>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</si>
  <si>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</si>
  <si>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</si>
  <si>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</si>
  <si>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</si>
  <si>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</si>
  <si>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</si>
  <si>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</si>
  <si>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</si>
  <si>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</si>
  <si>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</si>
  <si>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</si>
  <si>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</si>
  <si>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</si>
  <si>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</si>
  <si>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</si>
  <si>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</si>
  <si>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</si>
  <si>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</si>
  <si>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</si>
  <si>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</si>
  <si>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</si>
  <si>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</si>
  <si>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</si>
  <si>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</si>
  <si>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</si>
  <si>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</si>
  <si>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</si>
  <si>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</si>
  <si>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</si>
  <si>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</si>
  <si>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</si>
  <si>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</si>
  <si>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</si>
  <si>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</si>
  <si>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</si>
  <si>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</si>
  <si>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</si>
  <si>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</si>
  <si>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</si>
  <si>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</si>
  <si>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</si>
  <si>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</si>
  <si>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</si>
  <si>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</si>
  <si>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</si>
  <si>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</si>
  <si>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</si>
  <si>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</si>
  <si>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</si>
  <si>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</si>
  <si>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</si>
  <si>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</si>
  <si>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</si>
  <si>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</si>
  <si>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</si>
  <si>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</si>
  <si>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</si>
  <si>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</si>
  <si>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</si>
  <si>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</si>
  <si>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</si>
  <si>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</si>
  <si>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</si>
  <si>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</si>
  <si>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</si>
  <si>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</si>
  <si>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</si>
  <si>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</si>
  <si>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</si>
  <si>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</si>
  <si>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</si>
  <si>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</si>
  <si>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</si>
  <si>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</si>
  <si>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Охрана семьи и детства</t>
  </si>
  <si>
    <t>по доходам по состоянию на 01 сентября 2022 года.</t>
  </si>
  <si>
    <t>2 02 15001</t>
  </si>
  <si>
    <t>2 02 15002</t>
  </si>
  <si>
    <t>2 02 16549</t>
  </si>
  <si>
    <t>Дотации на поддержку мер по обеспечению сбалансированности бюджетов</t>
  </si>
  <si>
    <t>Дотации (гранты) бюджетам за достижение показателей деятельности органов местного самоуправления</t>
  </si>
  <si>
    <t>по расходам  по состоянию на 01 сентября 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</si>
</sst>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  <numFmt numFmtId="18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24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1">
      <selection activeCell="L21" sqref="L21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8" t="s">
        <v>105</v>
      </c>
      <c r="B2" s="188"/>
      <c r="C2" s="188"/>
      <c r="D2" s="188"/>
      <c r="E2" s="188"/>
      <c r="F2" s="188"/>
      <c r="G2" s="188"/>
    </row>
    <row r="3" spans="1:7" ht="12.75" customHeight="1">
      <c r="A3" s="188" t="s">
        <v>134</v>
      </c>
      <c r="B3" s="188"/>
      <c r="C3" s="188"/>
      <c r="D3" s="188"/>
      <c r="E3" s="188"/>
      <c r="F3" s="188"/>
      <c r="G3" s="188"/>
    </row>
    <row r="4" spans="5:7" ht="11.25" customHeight="1" thickBot="1">
      <c r="E4" s="189" t="s">
        <v>0</v>
      </c>
      <c r="F4" s="189"/>
      <c r="G4" s="189"/>
    </row>
    <row r="5" spans="1:7" ht="12.75">
      <c r="A5" s="181" t="s">
        <v>1</v>
      </c>
      <c r="B5" s="181" t="s">
        <v>2</v>
      </c>
      <c r="C5" s="184" t="s">
        <v>84</v>
      </c>
      <c r="D5" s="184" t="s">
        <v>86</v>
      </c>
      <c r="E5" s="190" t="s">
        <v>3</v>
      </c>
      <c r="F5" s="184" t="s">
        <v>85</v>
      </c>
      <c r="G5" s="193" t="s">
        <v>87</v>
      </c>
    </row>
    <row r="6" spans="1:7" ht="12.75">
      <c r="A6" s="182"/>
      <c r="B6" s="182"/>
      <c r="C6" s="185"/>
      <c r="D6" s="185"/>
      <c r="E6" s="191"/>
      <c r="F6" s="185"/>
      <c r="G6" s="194"/>
    </row>
    <row r="7" spans="1:7" ht="21" customHeight="1" thickBot="1">
      <c r="A7" s="183"/>
      <c r="B7" s="183"/>
      <c r="C7" s="186"/>
      <c r="D7" s="186"/>
      <c r="E7" s="192"/>
      <c r="F7" s="186"/>
      <c r="G7" s="195"/>
    </row>
    <row r="8" spans="1:7" ht="16.5" customHeight="1" thickBot="1">
      <c r="A8" s="121" t="s">
        <v>4</v>
      </c>
      <c r="B8" s="122" t="s">
        <v>5</v>
      </c>
      <c r="C8" s="123">
        <f>SUM(C9:C25)</f>
        <v>206843</v>
      </c>
      <c r="D8" s="124">
        <f>SUM(D9:D25)</f>
        <v>137795.6666666667</v>
      </c>
      <c r="E8" s="124">
        <f>SUM(E9:E25)</f>
        <v>152531</v>
      </c>
      <c r="F8" s="125">
        <f>E8/D8*100</f>
        <v>110.69361155527386</v>
      </c>
      <c r="G8" s="125">
        <f>E8/C8*100</f>
        <v>73.7424036588137</v>
      </c>
    </row>
    <row r="9" spans="1:7" ht="13.5" customHeight="1">
      <c r="A9" s="126" t="s">
        <v>6</v>
      </c>
      <c r="B9" s="127" t="s">
        <v>7</v>
      </c>
      <c r="C9" s="128">
        <v>159655</v>
      </c>
      <c r="D9" s="61">
        <f>C9/12*8</f>
        <v>106436.66666666667</v>
      </c>
      <c r="E9" s="129">
        <v>116315</v>
      </c>
      <c r="F9" s="130">
        <f>E9/D9*100</f>
        <v>109.2809495474617</v>
      </c>
      <c r="G9" s="130">
        <f>E9/C9*100</f>
        <v>72.85396636497448</v>
      </c>
    </row>
    <row r="10" spans="1:7" ht="27.75" customHeight="1">
      <c r="A10" s="131" t="s">
        <v>106</v>
      </c>
      <c r="B10" s="132" t="s">
        <v>108</v>
      </c>
      <c r="C10" s="133">
        <v>9420</v>
      </c>
      <c r="D10" s="5">
        <f>C10/12*8</f>
        <v>6280</v>
      </c>
      <c r="E10" s="5">
        <v>7042</v>
      </c>
      <c r="F10" s="2">
        <f>E10/D10*100</f>
        <v>112.13375796178345</v>
      </c>
      <c r="G10" s="2">
        <f>E10/C10*100</f>
        <v>74.75583864118896</v>
      </c>
    </row>
    <row r="11" spans="1:7" ht="27.75" customHeight="1">
      <c r="A11" s="131" t="s">
        <v>118</v>
      </c>
      <c r="B11" s="134" t="s">
        <v>119</v>
      </c>
      <c r="C11" s="133">
        <v>6873</v>
      </c>
      <c r="D11" s="5">
        <f>C11/12*8</f>
        <v>4582</v>
      </c>
      <c r="E11" s="5">
        <v>6714</v>
      </c>
      <c r="F11" s="2">
        <f>E11/D11*100</f>
        <v>146.52989960715846</v>
      </c>
      <c r="G11" s="2">
        <f>E11/C11*100</f>
        <v>97.68659973810563</v>
      </c>
    </row>
    <row r="12" spans="1:7" ht="24.75" customHeight="1">
      <c r="A12" s="135" t="s">
        <v>8</v>
      </c>
      <c r="B12" s="136" t="s">
        <v>9</v>
      </c>
      <c r="C12" s="133">
        <v>0</v>
      </c>
      <c r="D12" s="5">
        <f>C12/12*8</f>
        <v>0</v>
      </c>
      <c r="E12" s="5">
        <v>130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/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907</v>
      </c>
      <c r="D14" s="5">
        <f>C14/12*8</f>
        <v>604.6666666666666</v>
      </c>
      <c r="E14" s="139">
        <v>551</v>
      </c>
      <c r="F14" s="2">
        <f>E14/D14*100</f>
        <v>91.12458654906284</v>
      </c>
      <c r="G14" s="2">
        <f>E14/C14*100</f>
        <v>60.7497243660419</v>
      </c>
    </row>
    <row r="15" spans="1:7" ht="12.75" customHeight="1">
      <c r="A15" s="137" t="s">
        <v>12</v>
      </c>
      <c r="B15" s="138" t="s">
        <v>13</v>
      </c>
      <c r="C15" s="133">
        <v>1802</v>
      </c>
      <c r="D15" s="5">
        <f>C15/12*8</f>
        <v>1201.3333333333333</v>
      </c>
      <c r="E15" s="139">
        <v>252</v>
      </c>
      <c r="F15" s="2">
        <f>E15/D15*100</f>
        <v>20.97669256381798</v>
      </c>
      <c r="G15" s="2">
        <f>E15/C15*100</f>
        <v>13.984461709211987</v>
      </c>
    </row>
    <row r="16" spans="1:7" ht="12.75">
      <c r="A16" s="141" t="s">
        <v>14</v>
      </c>
      <c r="B16" s="139" t="s">
        <v>15</v>
      </c>
      <c r="C16" s="133">
        <v>5577</v>
      </c>
      <c r="D16" s="5">
        <f>C16/12*8</f>
        <v>3718</v>
      </c>
      <c r="E16" s="139">
        <v>3632</v>
      </c>
      <c r="F16" s="2">
        <f>E16/D16*100</f>
        <v>97.68692845615922</v>
      </c>
      <c r="G16" s="2">
        <f>E16/C16*100</f>
        <v>65.12461897077281</v>
      </c>
    </row>
    <row r="17" spans="1:7" ht="12.75">
      <c r="A17" s="141" t="s">
        <v>16</v>
      </c>
      <c r="B17" s="14" t="s">
        <v>17</v>
      </c>
      <c r="C17" s="133"/>
      <c r="D17" s="5"/>
      <c r="E17" s="139">
        <v>3</v>
      </c>
      <c r="F17" s="2"/>
      <c r="G17" s="2"/>
    </row>
    <row r="18" spans="1:7" ht="25.5">
      <c r="A18" s="141" t="s">
        <v>18</v>
      </c>
      <c r="B18" s="142" t="s">
        <v>88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89</v>
      </c>
      <c r="C19" s="133">
        <v>16311</v>
      </c>
      <c r="D19" s="5">
        <f>C19/12*8</f>
        <v>10874</v>
      </c>
      <c r="E19" s="139">
        <v>11104</v>
      </c>
      <c r="F19" s="2">
        <f>E19/D19*100</f>
        <v>102.11513702409417</v>
      </c>
      <c r="G19" s="2">
        <f>E19/C19*100</f>
        <v>68.07675801606278</v>
      </c>
    </row>
    <row r="20" spans="1:7" ht="15" customHeight="1">
      <c r="A20" s="143" t="s">
        <v>20</v>
      </c>
      <c r="B20" s="144" t="s">
        <v>21</v>
      </c>
      <c r="C20" s="133"/>
      <c r="D20" s="5"/>
      <c r="E20" s="139"/>
      <c r="F20" s="2"/>
      <c r="G20" s="2"/>
    </row>
    <row r="21" spans="1:7" ht="25.5">
      <c r="A21" s="141" t="s">
        <v>22</v>
      </c>
      <c r="B21" s="145" t="s">
        <v>23</v>
      </c>
      <c r="C21" s="133">
        <v>1809</v>
      </c>
      <c r="D21" s="5">
        <f>C21/12*8</f>
        <v>1206</v>
      </c>
      <c r="E21" s="139">
        <v>1862</v>
      </c>
      <c r="F21" s="2">
        <f>E21/D21*100</f>
        <v>154.39469320066334</v>
      </c>
      <c r="G21" s="2">
        <f>E21/C21*100</f>
        <v>102.9297954671089</v>
      </c>
    </row>
    <row r="22" spans="1:7" ht="25.5">
      <c r="A22" s="141" t="s">
        <v>24</v>
      </c>
      <c r="B22" s="145" t="s">
        <v>25</v>
      </c>
      <c r="C22" s="133">
        <v>3610</v>
      </c>
      <c r="D22" s="5">
        <f>C22/12*8</f>
        <v>2406.6666666666665</v>
      </c>
      <c r="E22" s="139">
        <v>3825</v>
      </c>
      <c r="F22" s="2">
        <f>E22/D22*100</f>
        <v>158.93351800554018</v>
      </c>
      <c r="G22" s="2">
        <f>E22/C22*100</f>
        <v>105.95567867036011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1178</v>
      </c>
      <c r="D24" s="5">
        <f>C24/12*8</f>
        <v>785.3333333333334</v>
      </c>
      <c r="E24" s="139">
        <v>1400</v>
      </c>
      <c r="F24" s="2">
        <f>E24/D24*100</f>
        <v>178.26825127334465</v>
      </c>
      <c r="G24" s="2">
        <f>E24/C24*100</f>
        <v>118.84550084889642</v>
      </c>
    </row>
    <row r="25" spans="1:7" ht="13.5" thickBot="1">
      <c r="A25" s="147" t="s">
        <v>30</v>
      </c>
      <c r="B25" s="148" t="s">
        <v>31</v>
      </c>
      <c r="C25" s="149">
        <v>-299</v>
      </c>
      <c r="D25" s="150">
        <v>-299</v>
      </c>
      <c r="E25" s="148">
        <v>-299</v>
      </c>
      <c r="F25" s="179">
        <v>100</v>
      </c>
      <c r="G25" s="179">
        <v>100</v>
      </c>
    </row>
    <row r="26" spans="1:7" ht="15" customHeight="1" thickBot="1">
      <c r="A26" s="152" t="s">
        <v>32</v>
      </c>
      <c r="B26" s="153" t="s">
        <v>33</v>
      </c>
      <c r="C26" s="154">
        <f>C27+C37++C38+C39</f>
        <v>757156</v>
      </c>
      <c r="D26" s="154">
        <f>D27+D37+D38+D39</f>
        <v>441528</v>
      </c>
      <c r="E26" s="154">
        <f>E27+E37+E38+E39</f>
        <v>426527</v>
      </c>
      <c r="F26" s="155">
        <f>E26/D26*100</f>
        <v>96.60248047688935</v>
      </c>
      <c r="G26" s="155">
        <f aca="true" t="shared" si="0" ref="G26:G32">E26/C26*100</f>
        <v>56.332776865005364</v>
      </c>
    </row>
    <row r="27" spans="1:7" ht="28.5" customHeight="1" thickBot="1">
      <c r="A27" s="156" t="s">
        <v>34</v>
      </c>
      <c r="B27" s="157" t="s">
        <v>35</v>
      </c>
      <c r="C27" s="154">
        <v>768188</v>
      </c>
      <c r="D27" s="154">
        <f>SUM(D28,D32,D35,D36)</f>
        <v>441108</v>
      </c>
      <c r="E27" s="177">
        <f>SUM(E28,E32,E35,E36)</f>
        <v>441177</v>
      </c>
      <c r="F27" s="155">
        <f>E27/D27*100</f>
        <v>100.01564242770478</v>
      </c>
      <c r="G27" s="155">
        <f t="shared" si="0"/>
        <v>57.43086327826001</v>
      </c>
    </row>
    <row r="28" spans="1:7" ht="25.5">
      <c r="A28" s="158" t="s">
        <v>126</v>
      </c>
      <c r="B28" s="159" t="s">
        <v>125</v>
      </c>
      <c r="C28" s="160">
        <f>C29+C30</f>
        <v>197489</v>
      </c>
      <c r="D28" s="178">
        <f>D29+D30</f>
        <v>131656</v>
      </c>
      <c r="E28" s="176">
        <f>E29+E30+E31</f>
        <v>131725</v>
      </c>
      <c r="F28" s="2">
        <f aca="true" t="shared" si="1" ref="F28:F37">E28/D28*100</f>
        <v>100.0524093091086</v>
      </c>
      <c r="G28" s="2">
        <f t="shared" si="0"/>
        <v>66.69991746375747</v>
      </c>
    </row>
    <row r="29" spans="1:7" ht="12.75">
      <c r="A29" s="161" t="s">
        <v>135</v>
      </c>
      <c r="B29" s="162" t="s">
        <v>90</v>
      </c>
      <c r="C29" s="61">
        <v>162313</v>
      </c>
      <c r="D29" s="160">
        <v>108208</v>
      </c>
      <c r="E29" s="163">
        <v>108208</v>
      </c>
      <c r="F29" s="2">
        <f t="shared" si="1"/>
        <v>100</v>
      </c>
      <c r="G29" s="2">
        <f t="shared" si="0"/>
        <v>66.66625593760203</v>
      </c>
    </row>
    <row r="30" spans="1:7" ht="32.25" customHeight="1">
      <c r="A30" s="161" t="s">
        <v>136</v>
      </c>
      <c r="B30" s="164" t="s">
        <v>138</v>
      </c>
      <c r="C30" s="61">
        <v>35176</v>
      </c>
      <c r="D30" s="160">
        <v>23448</v>
      </c>
      <c r="E30" s="163">
        <v>23448</v>
      </c>
      <c r="F30" s="2">
        <f t="shared" si="1"/>
        <v>100</v>
      </c>
      <c r="G30" s="2">
        <f t="shared" si="0"/>
        <v>66.65908574027746</v>
      </c>
    </row>
    <row r="31" spans="1:7" ht="42.75" customHeight="1">
      <c r="A31" s="161" t="s">
        <v>137</v>
      </c>
      <c r="B31" s="164" t="s">
        <v>139</v>
      </c>
      <c r="C31" s="61"/>
      <c r="D31" s="160"/>
      <c r="E31" s="163">
        <v>69</v>
      </c>
      <c r="F31" s="2"/>
      <c r="G31" s="2"/>
    </row>
    <row r="32" spans="1:7" ht="25.5">
      <c r="A32" s="143" t="s">
        <v>121</v>
      </c>
      <c r="B32" s="145" t="s">
        <v>122</v>
      </c>
      <c r="C32" s="140">
        <v>331317</v>
      </c>
      <c r="D32" s="140">
        <v>143691</v>
      </c>
      <c r="E32" s="139">
        <v>143691</v>
      </c>
      <c r="F32" s="2">
        <f t="shared" si="1"/>
        <v>100</v>
      </c>
      <c r="G32" s="2">
        <f t="shared" si="0"/>
        <v>43.36964297032751</v>
      </c>
    </row>
    <row r="33" spans="1:7" ht="51" hidden="1">
      <c r="A33" s="143" t="s">
        <v>91</v>
      </c>
      <c r="B33" s="165" t="s">
        <v>92</v>
      </c>
      <c r="C33" s="140"/>
      <c r="D33" s="140"/>
      <c r="E33" s="139"/>
      <c r="F33" s="2"/>
      <c r="G33" s="2"/>
    </row>
    <row r="34" spans="1:7" ht="12.75" customHeight="1" hidden="1">
      <c r="A34" s="180"/>
      <c r="B34" s="166"/>
      <c r="C34" s="140"/>
      <c r="D34" s="140"/>
      <c r="E34" s="139"/>
      <c r="F34" s="2" t="e">
        <f t="shared" si="1"/>
        <v>#DIV/0!</v>
      </c>
      <c r="G34" s="2" t="e">
        <f>E34/C34*100</f>
        <v>#DIV/0!</v>
      </c>
    </row>
    <row r="35" spans="1:7" ht="31.5" customHeight="1">
      <c r="A35" s="143" t="s">
        <v>124</v>
      </c>
      <c r="B35" s="145" t="s">
        <v>123</v>
      </c>
      <c r="C35" s="140">
        <v>174505</v>
      </c>
      <c r="D35" s="140">
        <v>124171</v>
      </c>
      <c r="E35" s="139">
        <v>124171</v>
      </c>
      <c r="F35" s="2">
        <f t="shared" si="1"/>
        <v>100</v>
      </c>
      <c r="G35" s="2">
        <f>E35/C35*100</f>
        <v>71.15612733159509</v>
      </c>
    </row>
    <row r="36" spans="1:7" ht="15" customHeight="1">
      <c r="A36" s="105" t="s">
        <v>127</v>
      </c>
      <c r="B36" s="167" t="s">
        <v>36</v>
      </c>
      <c r="C36" s="140">
        <v>64877</v>
      </c>
      <c r="D36" s="140">
        <v>41590</v>
      </c>
      <c r="E36" s="139">
        <v>41590</v>
      </c>
      <c r="F36" s="2">
        <f t="shared" si="1"/>
        <v>100</v>
      </c>
      <c r="G36" s="2">
        <f>E36/C36*100</f>
        <v>64.10592351680873</v>
      </c>
    </row>
    <row r="37" spans="1:7" ht="24.75" customHeight="1">
      <c r="A37" s="143" t="s">
        <v>37</v>
      </c>
      <c r="B37" s="145" t="s">
        <v>93</v>
      </c>
      <c r="C37" s="140">
        <v>5270</v>
      </c>
      <c r="D37" s="151">
        <v>420</v>
      </c>
      <c r="E37" s="148">
        <v>420</v>
      </c>
      <c r="F37" s="140">
        <f t="shared" si="1"/>
        <v>100</v>
      </c>
      <c r="G37" s="2">
        <f>E37/C37*100</f>
        <v>7.969639468690702</v>
      </c>
    </row>
    <row r="38" spans="1:7" ht="51">
      <c r="A38" s="168" t="s">
        <v>130</v>
      </c>
      <c r="B38" s="6" t="s">
        <v>131</v>
      </c>
      <c r="C38" s="151"/>
      <c r="D38" s="140"/>
      <c r="E38" s="140"/>
      <c r="F38" s="148"/>
      <c r="G38" s="151"/>
    </row>
    <row r="39" spans="1:7" ht="54" customHeight="1" thickBot="1">
      <c r="A39" s="168" t="s">
        <v>128</v>
      </c>
      <c r="B39" s="6" t="s">
        <v>94</v>
      </c>
      <c r="C39" s="151">
        <v>-16302</v>
      </c>
      <c r="D39" s="127"/>
      <c r="E39" s="169">
        <v>-15070</v>
      </c>
      <c r="F39" s="148"/>
      <c r="G39" s="151"/>
    </row>
    <row r="40" spans="1:7" ht="27" customHeight="1" thickBot="1">
      <c r="A40" s="170" t="s">
        <v>38</v>
      </c>
      <c r="B40" s="171" t="s">
        <v>39</v>
      </c>
      <c r="C40" s="154"/>
      <c r="D40" s="154"/>
      <c r="E40" s="172"/>
      <c r="F40" s="154"/>
      <c r="G40" s="154"/>
    </row>
    <row r="41" spans="1:7" ht="18" customHeight="1" thickBot="1">
      <c r="A41" s="196" t="s">
        <v>40</v>
      </c>
      <c r="B41" s="197"/>
      <c r="C41" s="154">
        <f>C8+C26</f>
        <v>963999</v>
      </c>
      <c r="D41" s="154">
        <f>D8+D26</f>
        <v>579323.6666666667</v>
      </c>
      <c r="E41" s="154">
        <f>E8+E26</f>
        <v>579058</v>
      </c>
      <c r="F41" s="173">
        <f>E41/D41*100</f>
        <v>99.95414192756955</v>
      </c>
      <c r="G41" s="173">
        <f>E41/C41*100</f>
        <v>60.06831957294562</v>
      </c>
    </row>
    <row r="42" ht="10.5" customHeight="1">
      <c r="A42" s="174"/>
    </row>
    <row r="43" ht="12.75" hidden="1"/>
    <row r="44" spans="1:2" ht="14.25">
      <c r="A44" s="187" t="s">
        <v>115</v>
      </c>
      <c r="B44" s="187"/>
    </row>
    <row r="45" spans="1:2" ht="14.25">
      <c r="A45" s="119" t="s">
        <v>114</v>
      </c>
      <c r="B45" s="119"/>
    </row>
    <row r="47" ht="12.75">
      <c r="A47" s="62" t="s">
        <v>116</v>
      </c>
    </row>
    <row r="48" ht="12.75">
      <c r="A48" s="62" t="s">
        <v>132</v>
      </c>
    </row>
  </sheetData>
  <sheetProtection/>
  <mergeCells count="12">
    <mergeCell ref="G5:G7"/>
    <mergeCell ref="A41:B41"/>
    <mergeCell ref="A5:A7"/>
    <mergeCell ref="B5:B7"/>
    <mergeCell ref="C5:C7"/>
    <mergeCell ref="D5:D7"/>
    <mergeCell ref="A44:B44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31">
      <selection activeCell="C16" sqref="C16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10.421875" style="62" customWidth="1"/>
    <col min="4" max="4" width="8.421875" style="62" hidden="1" customWidth="1"/>
    <col min="5" max="5" width="10.851562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8" t="s">
        <v>105</v>
      </c>
      <c r="B1" s="188"/>
      <c r="C1" s="188"/>
      <c r="D1" s="188"/>
      <c r="E1" s="188"/>
      <c r="F1" s="188"/>
      <c r="G1" s="188"/>
    </row>
    <row r="2" spans="1:7" ht="12.75">
      <c r="A2" s="188" t="s">
        <v>140</v>
      </c>
      <c r="B2" s="188"/>
      <c r="C2" s="188"/>
      <c r="D2" s="188"/>
      <c r="E2" s="188"/>
      <c r="F2" s="188"/>
      <c r="G2" s="188"/>
    </row>
    <row r="3" spans="5:7" ht="12.75" customHeight="1" thickBot="1">
      <c r="E3" s="198" t="s">
        <v>41</v>
      </c>
      <c r="F3" s="198"/>
      <c r="G3" s="198"/>
    </row>
    <row r="4" spans="1:7" s="68" customFormat="1" ht="38.25" customHeight="1" thickBot="1">
      <c r="A4" s="63" t="s">
        <v>42</v>
      </c>
      <c r="B4" s="64" t="s">
        <v>43</v>
      </c>
      <c r="C4" s="65" t="s">
        <v>83</v>
      </c>
      <c r="D4" s="66" t="s">
        <v>44</v>
      </c>
      <c r="E4" s="65" t="s">
        <v>45</v>
      </c>
      <c r="F4" s="65" t="s">
        <v>46</v>
      </c>
      <c r="G4" s="67" t="s">
        <v>117</v>
      </c>
    </row>
    <row r="5" spans="1:7" ht="12" customHeight="1" thickBot="1">
      <c r="A5" s="69">
        <v>100</v>
      </c>
      <c r="B5" s="70" t="s">
        <v>47</v>
      </c>
      <c r="C5" s="7">
        <f>SUM(C6:C13)</f>
        <v>54300</v>
      </c>
      <c r="D5" s="7">
        <f>SUM(D6:D13)</f>
        <v>0</v>
      </c>
      <c r="E5" s="7">
        <f>SUM(E6:E13)</f>
        <v>39732</v>
      </c>
      <c r="F5" s="8"/>
      <c r="G5" s="9">
        <f>E5/C5*100</f>
        <v>73.17127071823204</v>
      </c>
    </row>
    <row r="6" spans="1:7" s="73" customFormat="1" ht="12.75" customHeight="1">
      <c r="A6" s="71">
        <v>102</v>
      </c>
      <c r="B6" s="72" t="s">
        <v>81</v>
      </c>
      <c r="C6" s="10">
        <v>2500</v>
      </c>
      <c r="D6" s="11"/>
      <c r="E6" s="10">
        <v>2304</v>
      </c>
      <c r="F6" s="11"/>
      <c r="G6" s="12">
        <f>E6/C6*100</f>
        <v>92.16</v>
      </c>
    </row>
    <row r="7" spans="1:7" ht="23.25" customHeight="1">
      <c r="A7" s="74">
        <v>103</v>
      </c>
      <c r="B7" s="75" t="s">
        <v>48</v>
      </c>
      <c r="C7" s="13">
        <v>797</v>
      </c>
      <c r="D7" s="14"/>
      <c r="E7" s="13">
        <v>549</v>
      </c>
      <c r="F7" s="14"/>
      <c r="G7" s="15">
        <f>E7/C7*100</f>
        <v>68.88331242158094</v>
      </c>
    </row>
    <row r="8" spans="1:7" ht="24" customHeight="1">
      <c r="A8" s="74">
        <v>104</v>
      </c>
      <c r="B8" s="75" t="s">
        <v>82</v>
      </c>
      <c r="C8" s="13">
        <v>21100</v>
      </c>
      <c r="D8" s="14"/>
      <c r="E8" s="13">
        <v>14340</v>
      </c>
      <c r="F8" s="14"/>
      <c r="G8" s="15">
        <f aca="true" t="shared" si="0" ref="G8:G14">E8/C8*100</f>
        <v>67.96208530805687</v>
      </c>
    </row>
    <row r="9" spans="1:7" ht="12.75">
      <c r="A9" s="3">
        <v>105</v>
      </c>
      <c r="B9" s="4" t="s">
        <v>120</v>
      </c>
      <c r="C9" s="16">
        <v>58</v>
      </c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6635</v>
      </c>
      <c r="D10" s="17"/>
      <c r="E10" s="16">
        <v>4593</v>
      </c>
      <c r="F10" s="17"/>
      <c r="G10" s="15">
        <f t="shared" si="0"/>
        <v>69.22381311228335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115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23095</v>
      </c>
      <c r="D13" s="19"/>
      <c r="E13" s="18">
        <v>17946</v>
      </c>
      <c r="F13" s="19"/>
      <c r="G13" s="20">
        <f t="shared" si="0"/>
        <v>77.70513098073177</v>
      </c>
    </row>
    <row r="14" spans="1:7" ht="12.75" customHeight="1" thickBot="1">
      <c r="A14" s="78">
        <v>200</v>
      </c>
      <c r="B14" s="79" t="s">
        <v>113</v>
      </c>
      <c r="C14" s="7">
        <v>606</v>
      </c>
      <c r="D14" s="8"/>
      <c r="E14" s="7">
        <v>278</v>
      </c>
      <c r="F14" s="8"/>
      <c r="G14" s="9">
        <f t="shared" si="0"/>
        <v>45.87458745874587</v>
      </c>
    </row>
    <row r="15" spans="1:7" ht="14.25" customHeight="1" thickBot="1">
      <c r="A15" s="80">
        <v>300</v>
      </c>
      <c r="B15" s="81" t="s">
        <v>51</v>
      </c>
      <c r="C15" s="1">
        <f>SUM(C16:C18)</f>
        <v>8244</v>
      </c>
      <c r="D15" s="1">
        <f>SUM(D16:D18)</f>
        <v>0</v>
      </c>
      <c r="E15" s="1">
        <f>SUM(E16:E18)</f>
        <v>4903</v>
      </c>
      <c r="F15" s="21"/>
      <c r="G15" s="9">
        <f>E15/C15*100</f>
        <v>59.47355652595827</v>
      </c>
    </row>
    <row r="16" spans="1:7" ht="26.25" customHeight="1">
      <c r="A16" s="82">
        <v>309</v>
      </c>
      <c r="B16" s="75" t="s">
        <v>95</v>
      </c>
      <c r="C16" s="22">
        <v>50</v>
      </c>
      <c r="D16" s="23"/>
      <c r="E16" s="22">
        <v>19</v>
      </c>
      <c r="F16" s="23"/>
      <c r="G16" s="15"/>
    </row>
    <row r="17" spans="1:7" ht="13.5" customHeight="1">
      <c r="A17" s="83">
        <v>310</v>
      </c>
      <c r="B17" s="75" t="s">
        <v>52</v>
      </c>
      <c r="C17" s="13">
        <v>7890</v>
      </c>
      <c r="D17" s="14"/>
      <c r="E17" s="13">
        <v>4744</v>
      </c>
      <c r="F17" s="14"/>
      <c r="G17" s="15">
        <f aca="true" t="shared" si="1" ref="G17:G31">E17/C17*100</f>
        <v>60.126742712294046</v>
      </c>
    </row>
    <row r="18" spans="1:7" ht="24" customHeight="1" thickBot="1">
      <c r="A18" s="84">
        <v>314</v>
      </c>
      <c r="B18" s="85" t="s">
        <v>96</v>
      </c>
      <c r="C18" s="24">
        <v>304</v>
      </c>
      <c r="D18" s="25"/>
      <c r="E18" s="24">
        <v>140</v>
      </c>
      <c r="F18" s="25"/>
      <c r="G18" s="15">
        <f t="shared" si="1"/>
        <v>46.05263157894737</v>
      </c>
    </row>
    <row r="19" spans="1:7" ht="12.75" customHeight="1" thickBot="1">
      <c r="A19" s="80">
        <v>400</v>
      </c>
      <c r="B19" s="86" t="s">
        <v>53</v>
      </c>
      <c r="C19" s="1">
        <f>SUM(C20:C26)</f>
        <v>161399</v>
      </c>
      <c r="D19" s="1">
        <f>SUM(D20:D26)</f>
        <v>0</v>
      </c>
      <c r="E19" s="1">
        <f>SUM(E20:E26)</f>
        <v>47844</v>
      </c>
      <c r="F19" s="21"/>
      <c r="G19" s="9">
        <f>E19/C19*100</f>
        <v>29.64330634018798</v>
      </c>
    </row>
    <row r="20" spans="1:7" ht="12" customHeight="1">
      <c r="A20" s="87">
        <v>405</v>
      </c>
      <c r="B20" s="88" t="s">
        <v>54</v>
      </c>
      <c r="C20" s="26">
        <v>315</v>
      </c>
      <c r="D20" s="27"/>
      <c r="E20" s="26">
        <v>194</v>
      </c>
      <c r="F20" s="27"/>
      <c r="G20" s="15">
        <f t="shared" si="1"/>
        <v>61.58730158730159</v>
      </c>
    </row>
    <row r="21" spans="1:7" ht="12" customHeight="1">
      <c r="A21" s="89">
        <v>406</v>
      </c>
      <c r="B21" s="90" t="s">
        <v>55</v>
      </c>
      <c r="C21" s="22">
        <v>53039</v>
      </c>
      <c r="D21" s="23"/>
      <c r="E21" s="22">
        <v>24295</v>
      </c>
      <c r="F21" s="23"/>
      <c r="G21" s="15">
        <f t="shared" si="1"/>
        <v>45.80591640113879</v>
      </c>
    </row>
    <row r="22" spans="1:7" ht="12" customHeight="1">
      <c r="A22" s="89">
        <v>407</v>
      </c>
      <c r="B22" s="91" t="s">
        <v>56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57</v>
      </c>
      <c r="C23" s="24">
        <v>432</v>
      </c>
      <c r="D23" s="25"/>
      <c r="E23" s="24">
        <v>271</v>
      </c>
      <c r="F23" s="25"/>
      <c r="G23" s="15">
        <f t="shared" si="1"/>
        <v>62.731481481481474</v>
      </c>
    </row>
    <row r="24" spans="1:7" ht="12" customHeight="1">
      <c r="A24" s="94">
        <v>409</v>
      </c>
      <c r="B24" s="95" t="s">
        <v>97</v>
      </c>
      <c r="C24" s="13">
        <v>106432</v>
      </c>
      <c r="D24" s="28"/>
      <c r="E24" s="29">
        <v>22521</v>
      </c>
      <c r="F24" s="30"/>
      <c r="G24" s="15">
        <f t="shared" si="1"/>
        <v>21.159989476849066</v>
      </c>
    </row>
    <row r="25" spans="1:7" ht="12" customHeight="1">
      <c r="A25" s="94">
        <v>410</v>
      </c>
      <c r="B25" s="95" t="s">
        <v>98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58</v>
      </c>
      <c r="C26" s="24">
        <v>1181</v>
      </c>
      <c r="D26" s="25"/>
      <c r="E26" s="24">
        <v>563</v>
      </c>
      <c r="F26" s="25"/>
      <c r="G26" s="15">
        <f t="shared" si="1"/>
        <v>47.67146486028789</v>
      </c>
    </row>
    <row r="27" spans="1:7" s="99" customFormat="1" ht="15.75" customHeight="1" thickBot="1">
      <c r="A27" s="97">
        <v>500</v>
      </c>
      <c r="B27" s="98" t="s">
        <v>59</v>
      </c>
      <c r="C27" s="31">
        <f>SUM(C28:C31)</f>
        <v>266803</v>
      </c>
      <c r="D27" s="31">
        <f>SUM(D28:D31)</f>
        <v>0</v>
      </c>
      <c r="E27" s="31">
        <f>SUM(E28:E31)</f>
        <v>160778</v>
      </c>
      <c r="F27" s="32"/>
      <c r="G27" s="9">
        <f>E27/C27*100</f>
        <v>60.26094159361026</v>
      </c>
    </row>
    <row r="28" spans="1:7" ht="12" customHeight="1">
      <c r="A28" s="100">
        <v>501</v>
      </c>
      <c r="B28" s="38" t="s">
        <v>60</v>
      </c>
      <c r="C28" s="13">
        <v>1912</v>
      </c>
      <c r="D28" s="14"/>
      <c r="E28" s="13">
        <v>1781</v>
      </c>
      <c r="F28" s="14"/>
      <c r="G28" s="15">
        <f t="shared" si="1"/>
        <v>93.14853556485355</v>
      </c>
    </row>
    <row r="29" spans="1:7" ht="12" customHeight="1">
      <c r="A29" s="100">
        <v>502</v>
      </c>
      <c r="B29" s="38" t="s">
        <v>61</v>
      </c>
      <c r="C29" s="13">
        <v>63840</v>
      </c>
      <c r="D29" s="14"/>
      <c r="E29" s="13">
        <v>60640</v>
      </c>
      <c r="F29" s="14"/>
      <c r="G29" s="15">
        <f t="shared" si="1"/>
        <v>94.9874686716792</v>
      </c>
    </row>
    <row r="30" spans="1:7" ht="12" customHeight="1">
      <c r="A30" s="101">
        <v>503</v>
      </c>
      <c r="B30" s="40" t="s">
        <v>62</v>
      </c>
      <c r="C30" s="16">
        <v>186822</v>
      </c>
      <c r="D30" s="17"/>
      <c r="E30" s="16">
        <v>86326</v>
      </c>
      <c r="F30" s="17"/>
      <c r="G30" s="15">
        <f t="shared" si="1"/>
        <v>46.207620087569985</v>
      </c>
    </row>
    <row r="31" spans="1:7" ht="12" customHeight="1" thickBot="1">
      <c r="A31" s="101">
        <v>505</v>
      </c>
      <c r="B31" s="40" t="s">
        <v>63</v>
      </c>
      <c r="C31" s="16">
        <v>14229</v>
      </c>
      <c r="D31" s="17"/>
      <c r="E31" s="16">
        <v>12031</v>
      </c>
      <c r="F31" s="17"/>
      <c r="G31" s="15">
        <f t="shared" si="1"/>
        <v>84.55267411624148</v>
      </c>
    </row>
    <row r="32" spans="1:7" s="99" customFormat="1" ht="12" customHeight="1" thickBot="1">
      <c r="A32" s="97">
        <v>600</v>
      </c>
      <c r="B32" s="98" t="s">
        <v>64</v>
      </c>
      <c r="C32" s="31">
        <v>317</v>
      </c>
      <c r="D32" s="32"/>
      <c r="E32" s="31">
        <v>316</v>
      </c>
      <c r="F32" s="32"/>
      <c r="G32" s="9">
        <f>E32/C32*100</f>
        <v>99.6845425867508</v>
      </c>
    </row>
    <row r="33" spans="1:7" s="99" customFormat="1" ht="12" customHeight="1" thickBot="1">
      <c r="A33" s="69">
        <v>700</v>
      </c>
      <c r="B33" s="70" t="s">
        <v>65</v>
      </c>
      <c r="C33" s="33">
        <f>SUM(C34:C38)</f>
        <v>301198</v>
      </c>
      <c r="D33" s="33">
        <f>SUM(D34:D38)</f>
        <v>0</v>
      </c>
      <c r="E33" s="33">
        <f>SUM(E34:E38)</f>
        <v>215244</v>
      </c>
      <c r="F33" s="34"/>
      <c r="G33" s="9">
        <f>E33/C33*100</f>
        <v>71.46262591385069</v>
      </c>
    </row>
    <row r="34" spans="1:7" s="99" customFormat="1" ht="12" customHeight="1">
      <c r="A34" s="102">
        <v>701</v>
      </c>
      <c r="B34" s="36" t="s">
        <v>66</v>
      </c>
      <c r="C34" s="35">
        <v>111038</v>
      </c>
      <c r="D34" s="36"/>
      <c r="E34" s="35">
        <v>79784</v>
      </c>
      <c r="F34" s="36"/>
      <c r="G34" s="15">
        <f aca="true" t="shared" si="2" ref="G34:G46">E34/C34*100</f>
        <v>71.85287919451</v>
      </c>
    </row>
    <row r="35" spans="1:7" s="99" customFormat="1" ht="12" customHeight="1">
      <c r="A35" s="100">
        <v>702</v>
      </c>
      <c r="B35" s="38" t="s">
        <v>67</v>
      </c>
      <c r="C35" s="37">
        <v>118853</v>
      </c>
      <c r="D35" s="38"/>
      <c r="E35" s="37">
        <v>82589</v>
      </c>
      <c r="F35" s="38"/>
      <c r="G35" s="15">
        <f t="shared" si="2"/>
        <v>69.4883595702254</v>
      </c>
    </row>
    <row r="36" spans="1:7" s="99" customFormat="1" ht="12" customHeight="1">
      <c r="A36" s="100">
        <v>703</v>
      </c>
      <c r="B36" s="38" t="s">
        <v>129</v>
      </c>
      <c r="C36" s="37">
        <v>41006</v>
      </c>
      <c r="D36" s="38"/>
      <c r="E36" s="37">
        <v>29228</v>
      </c>
      <c r="F36" s="38"/>
      <c r="G36" s="15">
        <f t="shared" si="2"/>
        <v>71.277374042823</v>
      </c>
    </row>
    <row r="37" spans="1:7" s="99" customFormat="1" ht="12" customHeight="1">
      <c r="A37" s="100">
        <v>707</v>
      </c>
      <c r="B37" s="42" t="s">
        <v>68</v>
      </c>
      <c r="C37" s="37">
        <v>17459</v>
      </c>
      <c r="D37" s="38"/>
      <c r="E37" s="37">
        <v>14825</v>
      </c>
      <c r="F37" s="38"/>
      <c r="G37" s="15">
        <f t="shared" si="2"/>
        <v>84.91322527063406</v>
      </c>
    </row>
    <row r="38" spans="1:7" s="99" customFormat="1" ht="12" customHeight="1" thickBot="1">
      <c r="A38" s="101">
        <v>709</v>
      </c>
      <c r="B38" s="103" t="s">
        <v>69</v>
      </c>
      <c r="C38" s="39">
        <v>12842</v>
      </c>
      <c r="D38" s="40"/>
      <c r="E38" s="39">
        <v>8818</v>
      </c>
      <c r="F38" s="40"/>
      <c r="G38" s="15">
        <f t="shared" si="2"/>
        <v>68.66531692882728</v>
      </c>
    </row>
    <row r="39" spans="1:7" s="99" customFormat="1" ht="12" customHeight="1" thickBot="1">
      <c r="A39" s="80">
        <v>800</v>
      </c>
      <c r="B39" s="86" t="s">
        <v>70</v>
      </c>
      <c r="C39" s="31">
        <f>SUM(C40:C41)</f>
        <v>180649</v>
      </c>
      <c r="D39" s="31">
        <f>SUM(D40:D41)</f>
        <v>0</v>
      </c>
      <c r="E39" s="31">
        <f>SUM(E40:E41)</f>
        <v>69696</v>
      </c>
      <c r="F39" s="32"/>
      <c r="G39" s="9">
        <f>E39/C39*100</f>
        <v>38.5808944417074</v>
      </c>
    </row>
    <row r="40" spans="1:7" s="99" customFormat="1" ht="12" customHeight="1">
      <c r="A40" s="102">
        <v>801</v>
      </c>
      <c r="B40" s="36" t="s">
        <v>71</v>
      </c>
      <c r="C40" s="35">
        <v>172978</v>
      </c>
      <c r="D40" s="36"/>
      <c r="E40" s="35">
        <v>64867</v>
      </c>
      <c r="F40" s="36"/>
      <c r="G40" s="15">
        <f t="shared" si="2"/>
        <v>37.500144527049684</v>
      </c>
    </row>
    <row r="41" spans="1:7" s="99" customFormat="1" ht="12" customHeight="1" thickBot="1">
      <c r="A41" s="101">
        <v>804</v>
      </c>
      <c r="B41" s="40" t="s">
        <v>72</v>
      </c>
      <c r="C41" s="39">
        <v>7671</v>
      </c>
      <c r="D41" s="40"/>
      <c r="E41" s="39">
        <v>4829</v>
      </c>
      <c r="F41" s="40"/>
      <c r="G41" s="15">
        <f t="shared" si="2"/>
        <v>62.95137530960761</v>
      </c>
    </row>
    <row r="42" spans="1:7" s="99" customFormat="1" ht="12" customHeight="1" thickBot="1">
      <c r="A42" s="104">
        <v>1000</v>
      </c>
      <c r="B42" s="86" t="s">
        <v>74</v>
      </c>
      <c r="C42" s="31">
        <f>SUM(C43:C46)</f>
        <v>40260</v>
      </c>
      <c r="D42" s="31">
        <f>SUM(D43:D46)</f>
        <v>0</v>
      </c>
      <c r="E42" s="31">
        <f>SUM(E43:E46)</f>
        <v>28106</v>
      </c>
      <c r="F42" s="32"/>
      <c r="G42" s="9">
        <f>E42/C42*100</f>
        <v>69.81122702434178</v>
      </c>
    </row>
    <row r="43" spans="1:7" s="99" customFormat="1" ht="12" customHeight="1">
      <c r="A43" s="105">
        <v>1002</v>
      </c>
      <c r="B43" s="41" t="s">
        <v>99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75</v>
      </c>
      <c r="C44" s="41">
        <v>32890</v>
      </c>
      <c r="D44" s="42"/>
      <c r="E44" s="41">
        <v>21823</v>
      </c>
      <c r="F44" s="42"/>
      <c r="G44" s="15">
        <f t="shared" si="2"/>
        <v>66.35147461234418</v>
      </c>
    </row>
    <row r="45" spans="1:7" s="107" customFormat="1" ht="12" customHeight="1">
      <c r="A45" s="112">
        <v>1004</v>
      </c>
      <c r="B45" s="103" t="s">
        <v>133</v>
      </c>
      <c r="C45" s="175">
        <v>4892</v>
      </c>
      <c r="D45" s="103"/>
      <c r="E45" s="175">
        <v>4692</v>
      </c>
      <c r="F45" s="103"/>
      <c r="G45" s="15">
        <f t="shared" si="2"/>
        <v>95.91169255928045</v>
      </c>
    </row>
    <row r="46" spans="1:7" s="99" customFormat="1" ht="12" customHeight="1" thickBot="1">
      <c r="A46" s="108">
        <v>1006</v>
      </c>
      <c r="B46" s="109" t="s">
        <v>76</v>
      </c>
      <c r="C46" s="43">
        <v>2478</v>
      </c>
      <c r="D46" s="44"/>
      <c r="E46" s="43">
        <v>1591</v>
      </c>
      <c r="F46" s="44"/>
      <c r="G46" s="15">
        <f t="shared" si="2"/>
        <v>64.20500403551252</v>
      </c>
    </row>
    <row r="47" spans="1:7" ht="13.5" customHeight="1" hidden="1">
      <c r="A47" s="110">
        <v>1101</v>
      </c>
      <c r="B47" s="111" t="s">
        <v>77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78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79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80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73</v>
      </c>
      <c r="C51" s="1">
        <f>SUM(C52:C54)</f>
        <v>8922</v>
      </c>
      <c r="D51" s="1">
        <f>SUM(D52:D54)</f>
        <v>0</v>
      </c>
      <c r="E51" s="1">
        <f>SUM(E52:E54)</f>
        <v>6665</v>
      </c>
      <c r="F51" s="47"/>
      <c r="G51" s="9">
        <f>E51/C51*100</f>
        <v>74.7029813943062</v>
      </c>
    </row>
    <row r="52" spans="1:7" ht="13.5" customHeight="1">
      <c r="A52" s="106">
        <v>1101</v>
      </c>
      <c r="B52" s="113" t="s">
        <v>100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101</v>
      </c>
      <c r="C53" s="13">
        <v>8922</v>
      </c>
      <c r="D53" s="28"/>
      <c r="E53" s="29">
        <v>6665</v>
      </c>
      <c r="F53" s="30"/>
      <c r="G53" s="15">
        <f>E53/C53*100</f>
        <v>74.7029813943062</v>
      </c>
    </row>
    <row r="54" spans="1:7" ht="13.5" customHeight="1" thickBot="1">
      <c r="A54" s="114">
        <v>1103</v>
      </c>
      <c r="B54" s="103" t="s">
        <v>102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103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104</v>
      </c>
      <c r="C57" s="1">
        <f>C5+C14+C15+C19+C27+C32+C33+C39+C42+C51+C56+C55</f>
        <v>1023063</v>
      </c>
      <c r="D57" s="1">
        <f>D5+D14+D15+D19+D27+D32+D33+D39+D42+D51+D56+D55-1</f>
        <v>-1</v>
      </c>
      <c r="E57" s="1">
        <f>E5+E14+E15+E19+E27+E32+E33+E39+E42+E51+E56+E55</f>
        <v>573836</v>
      </c>
      <c r="F57" s="47"/>
      <c r="G57" s="9">
        <f>E57/C57*100</f>
        <v>56.089996412733136</v>
      </c>
    </row>
    <row r="58" ht="9.75" customHeight="1"/>
    <row r="59" spans="1:2" ht="14.25">
      <c r="A59" s="187" t="s">
        <v>115</v>
      </c>
      <c r="B59" s="187"/>
    </row>
    <row r="60" spans="1:2" ht="14.25">
      <c r="A60" s="119" t="s">
        <v>114</v>
      </c>
      <c r="B60" s="119"/>
    </row>
    <row r="62" ht="12.75">
      <c r="A62" s="62" t="s">
        <v>116</v>
      </c>
    </row>
    <row r="63" ht="12.75">
      <c r="A63" s="62" t="s">
        <v>132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2022-09-12T03:25:47Z</dcterms:modified>
  <cp:category/>
  <cp:version/>
  <cp:contentType/>
  <cp:contentStatus/>
</cp:coreProperties>
</file>