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<sst xmlns="http://schemas.openxmlformats.org/spreadsheetml/2006/main" count="146" uniqueCount="139">
  <si>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</si>
  <si>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</si>
  <si>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</si>
  <si>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</si>
  <si>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</si>
  <si>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</si>
  <si>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</si>
  <si>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</si>
  <si>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</si>
  <si>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</si>
  <si>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</si>
  <si>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</si>
  <si>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</si>
  <si>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</si>
  <si>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</si>
  <si>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</si>
  <si>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</si>
  <si>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</si>
  <si>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</si>
  <si>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</si>
  <si>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</si>
  <si>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</si>
  <si>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</si>
  <si>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</si>
  <si>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</si>
  <si>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</si>
  <si>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</si>
  <si>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</si>
  <si>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</si>
  <si>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</si>
  <si>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</si>
  <si>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</si>
  <si>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</si>
  <si>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</si>
  <si>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</si>
  <si>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</si>
  <si>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</si>
  <si>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</si>
  <si>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</si>
  <si>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</si>
  <si>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</si>
  <si>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</si>
  <si>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</si>
  <si>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</si>
  <si>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</si>
  <si>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</si>
  <si>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</si>
  <si>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</si>
  <si>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</si>
  <si>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</si>
  <si>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</si>
  <si>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</si>
  <si>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</si>
  <si>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</si>
  <si>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</si>
  <si>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</si>
  <si>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</si>
  <si>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</si>
  <si>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</si>
  <si>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</si>
  <si>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</si>
  <si>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</si>
  <si>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</si>
  <si>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</si>
  <si>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</si>
  <si>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</si>
  <si>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</si>
  <si>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</si>
  <si>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</si>
  <si>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</si>
  <si>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</si>
  <si>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</si>
  <si>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</si>
  <si>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</si>
  <si>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</si>
  <si>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</si>
  <si>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</si>
  <si>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</si>
  <si>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</si>
  <si>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</si>
  <si>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</si>
  <si>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</si>
  <si>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</si>
  <si>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</si>
  <si>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</si>
  <si>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</si>
  <si>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</si>
  <si>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</si>
  <si>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</si>
  <si>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</si>
  <si>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</si>
  <si>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</si>
  <si>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</si>
  <si>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</si>
  <si>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</si>
  <si>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</si>
  <si>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</si>
  <si>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</si>
  <si>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</si>
  <si>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</si>
  <si>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</si>
  <si>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</si>
  <si>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</si>
  <si>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 xml:space="preserve">Приложение  3 к письму </t>
  </si>
  <si>
    <t>Расходы бюджета - итого</t>
  </si>
  <si>
    <t>от 12.01.2015 № 33-01-81/4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</si>
  <si>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</si>
  <si>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</si>
  <si>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</si>
  <si>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</si>
  <si>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</si>
  <si>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</si>
  <si>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</si>
  <si>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</si>
  <si>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</si>
  <si>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</si>
  <si>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</si>
  <si>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</si>
  <si>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</si>
  <si>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</si>
  <si>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</si>
  <si>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</si>
  <si>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</si>
  <si>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</si>
  <si>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</si>
  <si>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</si>
  <si>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</si>
  <si>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</si>
  <si>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</si>
  <si>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</si>
  <si>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</si>
  <si>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</si>
  <si>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</si>
  <si>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</si>
  <si>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</si>
  <si>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</si>
  <si>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расходам  по состоянию на 01 апреля 2023 года</t>
  </si>
  <si>
    <t>по доходам по состоянию на 01 апреля 2023 года.</t>
  </si>
  <si>
    <t>Национальная  безопасность и правоохранительная  деятельность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</si>
</sst>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12.75">
      <c r="B1" s="99"/>
      <c r="C1" s="120"/>
      <c r="D1" s="120"/>
      <c r="E1" s="99" t="s">
        <v>103</v>
      </c>
      <c r="F1" s="99"/>
      <c r="G1" s="99"/>
    </row>
    <row r="2" spans="2:7" ht="12.75">
      <c r="B2" s="180" t="s">
        <v>105</v>
      </c>
      <c r="C2" s="180"/>
      <c r="D2" s="180"/>
      <c r="E2" s="180"/>
      <c r="F2" s="180"/>
      <c r="G2" s="180"/>
    </row>
    <row r="3" spans="2:7" ht="9" customHeight="1">
      <c r="B3" s="121"/>
      <c r="C3" s="121"/>
      <c r="D3" s="121"/>
      <c r="E3" s="121"/>
      <c r="F3" s="121"/>
      <c r="G3" s="121"/>
    </row>
    <row r="4" spans="1:7" ht="12.75">
      <c r="A4" s="181" t="s">
        <v>106</v>
      </c>
      <c r="B4" s="181"/>
      <c r="C4" s="181"/>
      <c r="D4" s="181"/>
      <c r="E4" s="181"/>
      <c r="F4" s="181"/>
      <c r="G4" s="181"/>
    </row>
    <row r="5" spans="1:7" ht="12.75" customHeight="1">
      <c r="A5" s="181" t="s">
        <v>137</v>
      </c>
      <c r="B5" s="181"/>
      <c r="C5" s="181"/>
      <c r="D5" s="181"/>
      <c r="E5" s="181"/>
      <c r="F5" s="181"/>
      <c r="G5" s="181"/>
    </row>
    <row r="6" spans="5:7" ht="11.25" customHeight="1" thickBot="1">
      <c r="E6" s="182" t="s">
        <v>0</v>
      </c>
      <c r="F6" s="182"/>
      <c r="G6" s="182"/>
    </row>
    <row r="7" spans="1:7" ht="12.75">
      <c r="A7" s="194" t="s">
        <v>1</v>
      </c>
      <c r="B7" s="194" t="s">
        <v>2</v>
      </c>
      <c r="C7" s="186" t="s">
        <v>83</v>
      </c>
      <c r="D7" s="186" t="s">
        <v>85</v>
      </c>
      <c r="E7" s="183" t="s">
        <v>3</v>
      </c>
      <c r="F7" s="186" t="s">
        <v>84</v>
      </c>
      <c r="G7" s="189" t="s">
        <v>86</v>
      </c>
    </row>
    <row r="8" spans="1:7" ht="12.75">
      <c r="A8" s="195"/>
      <c r="B8" s="195"/>
      <c r="C8" s="187"/>
      <c r="D8" s="187"/>
      <c r="E8" s="184"/>
      <c r="F8" s="187"/>
      <c r="G8" s="190"/>
    </row>
    <row r="9" spans="1:7" ht="21" customHeight="1" thickBot="1">
      <c r="A9" s="196"/>
      <c r="B9" s="196"/>
      <c r="C9" s="188"/>
      <c r="D9" s="188"/>
      <c r="E9" s="185"/>
      <c r="F9" s="188"/>
      <c r="G9" s="191"/>
    </row>
    <row r="10" spans="1:7" ht="16.5" customHeight="1" thickBot="1">
      <c r="A10" s="122" t="s">
        <v>4</v>
      </c>
      <c r="B10" s="123" t="s">
        <v>5</v>
      </c>
      <c r="C10" s="124">
        <f>SUM(C11:C27)</f>
        <v>225398</v>
      </c>
      <c r="D10" s="125">
        <f>SUM(D11:D27)</f>
        <v>56349.5</v>
      </c>
      <c r="E10" s="125">
        <f>SUM(E11:E27)</f>
        <v>111377</v>
      </c>
      <c r="F10" s="126">
        <f>E10/D10*100</f>
        <v>197.65392771896822</v>
      </c>
      <c r="G10" s="126">
        <f>E10/C10*100</f>
        <v>49.413481929742055</v>
      </c>
    </row>
    <row r="11" spans="1:7" ht="13.5" customHeight="1">
      <c r="A11" s="127" t="s">
        <v>6</v>
      </c>
      <c r="B11" s="128" t="s">
        <v>7</v>
      </c>
      <c r="C11" s="129">
        <v>181605</v>
      </c>
      <c r="D11" s="61">
        <f>C11/12*3</f>
        <v>45401.25</v>
      </c>
      <c r="E11" s="130">
        <v>35212</v>
      </c>
      <c r="F11" s="131">
        <f>E11/D11*100</f>
        <v>77.55733597643236</v>
      </c>
      <c r="G11" s="131">
        <f>E11/C11*100</f>
        <v>19.38933399410809</v>
      </c>
    </row>
    <row r="12" spans="1:7" ht="27.75" customHeight="1">
      <c r="A12" s="132" t="s">
        <v>107</v>
      </c>
      <c r="B12" s="133" t="s">
        <v>109</v>
      </c>
      <c r="C12" s="134">
        <v>10234</v>
      </c>
      <c r="D12" s="5">
        <f>C12/12*3</f>
        <v>2558.5</v>
      </c>
      <c r="E12" s="5">
        <v>2751</v>
      </c>
      <c r="F12" s="2">
        <f>E12/D12*100</f>
        <v>107.52393980848154</v>
      </c>
      <c r="G12" s="2">
        <f>E12/C12*100</f>
        <v>26.880984952120386</v>
      </c>
    </row>
    <row r="13" spans="1:7" ht="27.75" customHeight="1">
      <c r="A13" s="132" t="s">
        <v>119</v>
      </c>
      <c r="B13" s="135" t="s">
        <v>120</v>
      </c>
      <c r="C13" s="134">
        <v>9621</v>
      </c>
      <c r="D13" s="5">
        <f>C13/12*3</f>
        <v>2405.25</v>
      </c>
      <c r="E13" s="5">
        <v>1967</v>
      </c>
      <c r="F13" s="2">
        <f>E13/D13*100</f>
        <v>81.77944080656896</v>
      </c>
      <c r="G13" s="2">
        <f>E13/C13*100</f>
        <v>20.44486020164224</v>
      </c>
    </row>
    <row r="14" spans="1:7" ht="24.75" customHeight="1">
      <c r="A14" s="136" t="s">
        <v>8</v>
      </c>
      <c r="B14" s="137" t="s">
        <v>9</v>
      </c>
      <c r="C14" s="134"/>
      <c r="D14" s="5">
        <f>C14/12*3</f>
        <v>0</v>
      </c>
      <c r="E14" s="5">
        <v>15</v>
      </c>
      <c r="F14" s="2"/>
      <c r="G14" s="2"/>
    </row>
    <row r="15" spans="1:7" ht="12" customHeight="1">
      <c r="A15" s="138" t="s">
        <v>10</v>
      </c>
      <c r="B15" s="139" t="s">
        <v>11</v>
      </c>
      <c r="C15" s="134"/>
      <c r="D15" s="5"/>
      <c r="E15" s="140"/>
      <c r="F15" s="141"/>
      <c r="G15" s="141"/>
    </row>
    <row r="16" spans="1:7" ht="25.5" customHeight="1">
      <c r="A16" s="138" t="s">
        <v>108</v>
      </c>
      <c r="B16" s="139" t="s">
        <v>110</v>
      </c>
      <c r="C16" s="134">
        <v>804</v>
      </c>
      <c r="D16" s="5">
        <f>C16/12*3</f>
        <v>201</v>
      </c>
      <c r="E16" s="140">
        <v>120</v>
      </c>
      <c r="F16" s="2">
        <f>E16/D16*100</f>
        <v>59.70149253731343</v>
      </c>
      <c r="G16" s="2">
        <f>E16/C16*100</f>
        <v>14.925373134328357</v>
      </c>
    </row>
    <row r="17" spans="1:7" ht="12.75" customHeight="1">
      <c r="A17" s="138" t="s">
        <v>12</v>
      </c>
      <c r="B17" s="139" t="s">
        <v>13</v>
      </c>
      <c r="C17" s="134">
        <v>1887</v>
      </c>
      <c r="D17" s="5">
        <f>C17/12*3</f>
        <v>471.75</v>
      </c>
      <c r="E17" s="140">
        <v>-47</v>
      </c>
      <c r="F17" s="2"/>
      <c r="G17" s="2"/>
    </row>
    <row r="18" spans="1:7" ht="12.75">
      <c r="A18" s="142" t="s">
        <v>14</v>
      </c>
      <c r="B18" s="140" t="s">
        <v>15</v>
      </c>
      <c r="C18" s="134">
        <v>5470</v>
      </c>
      <c r="D18" s="5">
        <f>C18/12*3</f>
        <v>1367.5</v>
      </c>
      <c r="E18" s="140">
        <v>933</v>
      </c>
      <c r="F18" s="2">
        <f>E18/D18*100</f>
        <v>68.22669104204752</v>
      </c>
      <c r="G18" s="2">
        <f>E18/C18*100</f>
        <v>17.05667276051188</v>
      </c>
    </row>
    <row r="19" spans="1:7" ht="12.75">
      <c r="A19" s="142" t="s">
        <v>16</v>
      </c>
      <c r="B19" s="14" t="s">
        <v>17</v>
      </c>
      <c r="C19" s="134"/>
      <c r="D19" s="5"/>
      <c r="E19" s="140">
        <v>106</v>
      </c>
      <c r="F19" s="2"/>
      <c r="G19" s="2"/>
    </row>
    <row r="20" spans="1:7" ht="25.5">
      <c r="A20" s="142" t="s">
        <v>18</v>
      </c>
      <c r="B20" s="143" t="s">
        <v>87</v>
      </c>
      <c r="C20" s="134"/>
      <c r="D20" s="5"/>
      <c r="E20" s="140"/>
      <c r="F20" s="2"/>
      <c r="G20" s="2"/>
    </row>
    <row r="21" spans="1:7" ht="24" customHeight="1">
      <c r="A21" s="144" t="s">
        <v>19</v>
      </c>
      <c r="B21" s="137" t="s">
        <v>88</v>
      </c>
      <c r="C21" s="134">
        <v>15054</v>
      </c>
      <c r="D21" s="5">
        <f>C21/12*3</f>
        <v>3763.5</v>
      </c>
      <c r="E21" s="140">
        <v>4970</v>
      </c>
      <c r="F21" s="2">
        <f>E21/D21*100</f>
        <v>132.0579248040388</v>
      </c>
      <c r="G21" s="2">
        <f>E21/C21*100</f>
        <v>33.0144812010097</v>
      </c>
    </row>
    <row r="22" spans="1:7" ht="15" customHeight="1">
      <c r="A22" s="144" t="s">
        <v>20</v>
      </c>
      <c r="B22" s="145" t="s">
        <v>21</v>
      </c>
      <c r="C22" s="134"/>
      <c r="D22" s="5"/>
      <c r="E22" s="140"/>
      <c r="F22" s="2"/>
      <c r="G22" s="2"/>
    </row>
    <row r="23" spans="1:7" ht="25.5">
      <c r="A23" s="142" t="s">
        <v>22</v>
      </c>
      <c r="B23" s="146" t="s">
        <v>23</v>
      </c>
      <c r="C23" s="134">
        <v>123</v>
      </c>
      <c r="D23" s="5">
        <f>C23/12*3</f>
        <v>30.75</v>
      </c>
      <c r="E23" s="140">
        <v>17</v>
      </c>
      <c r="F23" s="2">
        <f>E23/D23*100</f>
        <v>55.28455284552846</v>
      </c>
      <c r="G23" s="2">
        <f>E23/C23*100</f>
        <v>13.821138211382115</v>
      </c>
    </row>
    <row r="24" spans="1:7" ht="25.5">
      <c r="A24" s="142" t="s">
        <v>24</v>
      </c>
      <c r="B24" s="146" t="s">
        <v>25</v>
      </c>
      <c r="C24" s="134">
        <v>600</v>
      </c>
      <c r="D24" s="5">
        <f>C24/12*3</f>
        <v>150</v>
      </c>
      <c r="E24" s="140">
        <v>64932</v>
      </c>
      <c r="F24" s="2">
        <f>E24/D24*100</f>
        <v>43288</v>
      </c>
      <c r="G24" s="2">
        <f>E24/C24*100</f>
        <v>10822</v>
      </c>
    </row>
    <row r="25" spans="1:7" ht="12.75">
      <c r="A25" s="147" t="s">
        <v>26</v>
      </c>
      <c r="B25" s="146" t="s">
        <v>27</v>
      </c>
      <c r="C25" s="134"/>
      <c r="D25" s="5"/>
      <c r="E25" s="140"/>
      <c r="F25" s="2"/>
      <c r="G25" s="2"/>
    </row>
    <row r="26" spans="1:7" ht="15.75" customHeight="1">
      <c r="A26" s="142" t="s">
        <v>28</v>
      </c>
      <c r="B26" s="146" t="s">
        <v>29</v>
      </c>
      <c r="C26" s="134"/>
      <c r="D26" s="5"/>
      <c r="E26" s="140">
        <v>361</v>
      </c>
      <c r="F26" s="2"/>
      <c r="G26" s="2"/>
    </row>
    <row r="27" spans="1:7" ht="13.5" thickBot="1">
      <c r="A27" s="148" t="s">
        <v>30</v>
      </c>
      <c r="B27" s="149" t="s">
        <v>31</v>
      </c>
      <c r="C27" s="150"/>
      <c r="D27" s="151"/>
      <c r="E27" s="149">
        <v>40</v>
      </c>
      <c r="F27" s="152"/>
      <c r="G27" s="152"/>
    </row>
    <row r="28" spans="1:7" ht="15" customHeight="1" thickBot="1">
      <c r="A28" s="153" t="s">
        <v>32</v>
      </c>
      <c r="B28" s="154" t="s">
        <v>33</v>
      </c>
      <c r="C28" s="155">
        <f>C29+C38++C39+C40</f>
        <v>651443</v>
      </c>
      <c r="D28" s="155">
        <f>D29+D38+D39+D40</f>
        <v>136388</v>
      </c>
      <c r="E28" s="155">
        <f>E29+E38+E39+E40</f>
        <v>133319</v>
      </c>
      <c r="F28" s="156">
        <f>E28/D28*100</f>
        <v>97.74980203536968</v>
      </c>
      <c r="G28" s="156">
        <f aca="true" t="shared" si="0" ref="G28:G33">E28/C28*100</f>
        <v>20.465182679067855</v>
      </c>
    </row>
    <row r="29" spans="1:7" ht="28.5" customHeight="1" thickBot="1">
      <c r="A29" s="157" t="s">
        <v>34</v>
      </c>
      <c r="B29" s="158" t="s">
        <v>35</v>
      </c>
      <c r="C29" s="155">
        <f>SUM(C30,C33,C36,C37)</f>
        <v>651443</v>
      </c>
      <c r="D29" s="155">
        <f>SUM(D30,D33,D36,D37)</f>
        <v>136388</v>
      </c>
      <c r="E29" s="155">
        <f>SUM(E30,E33,E36,E37)</f>
        <v>136388</v>
      </c>
      <c r="F29" s="156">
        <f>E29/D29*100</f>
        <v>100</v>
      </c>
      <c r="G29" s="156">
        <f t="shared" si="0"/>
        <v>20.93629066549184</v>
      </c>
    </row>
    <row r="30" spans="1:7" ht="25.5">
      <c r="A30" s="159" t="s">
        <v>127</v>
      </c>
      <c r="B30" s="160" t="s">
        <v>126</v>
      </c>
      <c r="C30" s="161">
        <f>C31+C32</f>
        <v>133738</v>
      </c>
      <c r="D30" s="161">
        <f>D31+D32</f>
        <v>33992</v>
      </c>
      <c r="E30" s="161">
        <f>E31+E32</f>
        <v>33992</v>
      </c>
      <c r="F30" s="2">
        <f aca="true" t="shared" si="1" ref="F30:F37">E30/D30*100</f>
        <v>100</v>
      </c>
      <c r="G30" s="2">
        <f t="shared" si="0"/>
        <v>25.41685983041469</v>
      </c>
    </row>
    <row r="31" spans="1:7" ht="12.75">
      <c r="A31" s="162">
        <v>20215001</v>
      </c>
      <c r="B31" s="163" t="s">
        <v>89</v>
      </c>
      <c r="C31" s="61">
        <v>78073</v>
      </c>
      <c r="D31" s="161">
        <v>20075</v>
      </c>
      <c r="E31" s="164">
        <v>20075</v>
      </c>
      <c r="F31" s="2">
        <f t="shared" si="1"/>
        <v>100</v>
      </c>
      <c r="G31" s="2">
        <f t="shared" si="0"/>
        <v>25.713114649110448</v>
      </c>
    </row>
    <row r="32" spans="1:7" ht="32.25" customHeight="1">
      <c r="A32" s="162">
        <v>20215002</v>
      </c>
      <c r="B32" s="165" t="s">
        <v>134</v>
      </c>
      <c r="C32" s="61">
        <v>55665</v>
      </c>
      <c r="D32" s="161">
        <v>13917</v>
      </c>
      <c r="E32" s="164">
        <v>13917</v>
      </c>
      <c r="F32" s="2">
        <f t="shared" si="1"/>
        <v>100</v>
      </c>
      <c r="G32" s="2">
        <f t="shared" si="0"/>
        <v>25.001347345728913</v>
      </c>
    </row>
    <row r="33" spans="1:7" ht="29.25" customHeight="1">
      <c r="A33" s="144" t="s">
        <v>122</v>
      </c>
      <c r="B33" s="146" t="s">
        <v>123</v>
      </c>
      <c r="C33" s="141">
        <v>210311</v>
      </c>
      <c r="D33" s="141">
        <v>51765</v>
      </c>
      <c r="E33" s="140">
        <v>51765</v>
      </c>
      <c r="F33" s="2">
        <f t="shared" si="1"/>
        <v>100</v>
      </c>
      <c r="G33" s="2">
        <f t="shared" si="0"/>
        <v>24.613548506735263</v>
      </c>
    </row>
    <row r="34" spans="1:7" ht="51" hidden="1">
      <c r="A34" s="144" t="s">
        <v>90</v>
      </c>
      <c r="B34" s="166" t="s">
        <v>91</v>
      </c>
      <c r="C34" s="141"/>
      <c r="D34" s="141"/>
      <c r="E34" s="140"/>
      <c r="F34" s="2" t="e">
        <f t="shared" si="1"/>
        <v>#DIV/0!</v>
      </c>
      <c r="G34" s="2"/>
    </row>
    <row r="35" spans="1:7" ht="12.75" customHeight="1" hidden="1">
      <c r="A35" s="136"/>
      <c r="B35" s="167"/>
      <c r="C35" s="141"/>
      <c r="D35" s="141"/>
      <c r="E35" s="140"/>
      <c r="F35" s="2" t="e">
        <f t="shared" si="1"/>
        <v>#DIV/0!</v>
      </c>
      <c r="G35" s="2" t="e">
        <f>E35/C35*100</f>
        <v>#DIV/0!</v>
      </c>
    </row>
    <row r="36" spans="1:7" ht="31.5" customHeight="1">
      <c r="A36" s="168" t="s">
        <v>125</v>
      </c>
      <c r="B36" s="146" t="s">
        <v>124</v>
      </c>
      <c r="C36" s="141">
        <v>191174</v>
      </c>
      <c r="D36" s="141">
        <v>48590</v>
      </c>
      <c r="E36" s="140">
        <v>48590</v>
      </c>
      <c r="F36" s="2">
        <f t="shared" si="1"/>
        <v>100</v>
      </c>
      <c r="G36" s="2">
        <f>E36/C36*100</f>
        <v>25.416636153451826</v>
      </c>
    </row>
    <row r="37" spans="1:7" ht="15" customHeight="1">
      <c r="A37" s="169" t="s">
        <v>128</v>
      </c>
      <c r="B37" s="170" t="s">
        <v>36</v>
      </c>
      <c r="C37" s="141">
        <v>116220</v>
      </c>
      <c r="D37" s="141">
        <v>2041</v>
      </c>
      <c r="E37" s="140">
        <v>2041</v>
      </c>
      <c r="F37" s="2">
        <f t="shared" si="1"/>
        <v>100</v>
      </c>
      <c r="G37" s="2">
        <f>E37/C37*100</f>
        <v>1.756152125279642</v>
      </c>
    </row>
    <row r="38" spans="1:7" ht="24.75" customHeight="1">
      <c r="A38" s="144" t="s">
        <v>37</v>
      </c>
      <c r="B38" s="146" t="s">
        <v>92</v>
      </c>
      <c r="C38" s="141"/>
      <c r="D38" s="152"/>
      <c r="E38" s="149"/>
      <c r="F38" s="141"/>
      <c r="G38" s="141"/>
    </row>
    <row r="39" spans="1:7" ht="51">
      <c r="A39" s="171" t="s">
        <v>131</v>
      </c>
      <c r="B39" s="6" t="s">
        <v>132</v>
      </c>
      <c r="C39" s="152"/>
      <c r="D39" s="141"/>
      <c r="E39" s="141"/>
      <c r="F39" s="149"/>
      <c r="G39" s="152"/>
    </row>
    <row r="40" spans="1:7" ht="54" customHeight="1" thickBot="1">
      <c r="A40" s="171" t="s">
        <v>129</v>
      </c>
      <c r="B40" s="6" t="s">
        <v>93</v>
      </c>
      <c r="C40" s="152"/>
      <c r="D40" s="128"/>
      <c r="E40" s="172">
        <v>-3069</v>
      </c>
      <c r="F40" s="149"/>
      <c r="G40" s="152"/>
    </row>
    <row r="41" spans="1:7" ht="27" customHeight="1" thickBot="1">
      <c r="A41" s="173" t="s">
        <v>38</v>
      </c>
      <c r="B41" s="174" t="s">
        <v>39</v>
      </c>
      <c r="C41" s="155"/>
      <c r="D41" s="155"/>
      <c r="E41" s="175"/>
      <c r="F41" s="155"/>
      <c r="G41" s="155"/>
    </row>
    <row r="42" spans="1:7" ht="18" customHeight="1" thickBot="1">
      <c r="A42" s="192" t="s">
        <v>40</v>
      </c>
      <c r="B42" s="193"/>
      <c r="C42" s="155">
        <f>C10+C28</f>
        <v>876841</v>
      </c>
      <c r="D42" s="155">
        <f>D10+D28</f>
        <v>192737.5</v>
      </c>
      <c r="E42" s="155">
        <f>E10+E28</f>
        <v>244696</v>
      </c>
      <c r="F42" s="176">
        <f>E42/D42*100</f>
        <v>126.95816849341722</v>
      </c>
      <c r="G42" s="176">
        <f>E42/C42*100</f>
        <v>27.906541778954224</v>
      </c>
    </row>
    <row r="43" ht="10.5" customHeight="1">
      <c r="A43" s="177"/>
    </row>
    <row r="44" ht="12.75" hidden="1"/>
    <row r="45" spans="1:2" ht="14.25">
      <c r="A45" s="179" t="s">
        <v>116</v>
      </c>
      <c r="B45" s="179"/>
    </row>
    <row r="46" spans="1:2" ht="14.25">
      <c r="A46" s="119" t="s">
        <v>115</v>
      </c>
      <c r="B46" s="119"/>
    </row>
    <row r="48" ht="12.75">
      <c r="A48" s="62" t="s">
        <v>117</v>
      </c>
    </row>
    <row r="49" ht="12.75">
      <c r="A49" s="62" t="s">
        <v>133</v>
      </c>
    </row>
  </sheetData>
  <sheetProtection/>
  <mergeCells count="13">
    <mergeCell ref="B7:B9"/>
    <mergeCell ref="C7:C9"/>
    <mergeCell ref="D7:D9"/>
    <mergeCell ref="A45:B45"/>
    <mergeCell ref="B2:G2"/>
    <mergeCell ref="A4:G4"/>
    <mergeCell ref="A5:G5"/>
    <mergeCell ref="E6:G6"/>
    <mergeCell ref="E7:E9"/>
    <mergeCell ref="F7:F9"/>
    <mergeCell ref="G7:G9"/>
    <mergeCell ref="A42:B42"/>
    <mergeCell ref="A7:A9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1">
      <selection activeCell="H28" sqref="H28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3:7" ht="16.5" customHeight="1">
      <c r="C1" s="197" t="s">
        <v>103</v>
      </c>
      <c r="D1" s="197"/>
      <c r="E1" s="197"/>
      <c r="F1" s="197"/>
      <c r="G1" s="197"/>
    </row>
    <row r="2" spans="2:7" ht="13.5" customHeight="1">
      <c r="B2" s="180" t="s">
        <v>105</v>
      </c>
      <c r="C2" s="180"/>
      <c r="D2" s="180"/>
      <c r="E2" s="180"/>
      <c r="F2" s="180"/>
      <c r="G2" s="180"/>
    </row>
    <row r="3" spans="1:7" ht="12.75">
      <c r="A3" s="181" t="s">
        <v>106</v>
      </c>
      <c r="B3" s="181"/>
      <c r="C3" s="181"/>
      <c r="D3" s="181"/>
      <c r="E3" s="181"/>
      <c r="F3" s="181"/>
      <c r="G3" s="181"/>
    </row>
    <row r="4" spans="1:7" ht="12.75">
      <c r="A4" s="181" t="s">
        <v>136</v>
      </c>
      <c r="B4" s="181"/>
      <c r="C4" s="181"/>
      <c r="D4" s="181"/>
      <c r="E4" s="181"/>
      <c r="F4" s="181"/>
      <c r="G4" s="181"/>
    </row>
    <row r="5" spans="5:7" ht="12.75" customHeight="1" thickBot="1">
      <c r="E5" s="198" t="s">
        <v>41</v>
      </c>
      <c r="F5" s="198"/>
      <c r="G5" s="198"/>
    </row>
    <row r="6" spans="1:7" s="68" customFormat="1" ht="38.25" customHeight="1" thickBot="1">
      <c r="A6" s="63" t="s">
        <v>42</v>
      </c>
      <c r="B6" s="64" t="s">
        <v>43</v>
      </c>
      <c r="C6" s="65" t="s">
        <v>82</v>
      </c>
      <c r="D6" s="66" t="s">
        <v>44</v>
      </c>
      <c r="E6" s="65" t="s">
        <v>45</v>
      </c>
      <c r="F6" s="65" t="s">
        <v>46</v>
      </c>
      <c r="G6" s="67" t="s">
        <v>118</v>
      </c>
    </row>
    <row r="7" spans="1:7" ht="12" customHeight="1" thickBot="1">
      <c r="A7" s="69">
        <v>100</v>
      </c>
      <c r="B7" s="70" t="s">
        <v>47</v>
      </c>
      <c r="C7" s="7">
        <f>SUM(C8:C15)</f>
        <v>78310</v>
      </c>
      <c r="D7" s="7">
        <f>SUM(D8:D15)</f>
        <v>0</v>
      </c>
      <c r="E7" s="7">
        <f>SUM(E8:E15)</f>
        <v>36747</v>
      </c>
      <c r="F7" s="8"/>
      <c r="G7" s="9">
        <f>E7/C7*100</f>
        <v>46.92504150172392</v>
      </c>
    </row>
    <row r="8" spans="1:7" s="73" customFormat="1" ht="12.75" customHeight="1">
      <c r="A8" s="71">
        <v>102</v>
      </c>
      <c r="B8" s="72" t="s">
        <v>80</v>
      </c>
      <c r="C8" s="10">
        <v>2900</v>
      </c>
      <c r="D8" s="11"/>
      <c r="E8" s="10">
        <v>747</v>
      </c>
      <c r="F8" s="11"/>
      <c r="G8" s="12">
        <f>E8/C8*100</f>
        <v>25.75862068965517</v>
      </c>
    </row>
    <row r="9" spans="1:7" ht="23.25" customHeight="1">
      <c r="A9" s="74">
        <v>103</v>
      </c>
      <c r="B9" s="75" t="s">
        <v>48</v>
      </c>
      <c r="C9" s="13">
        <v>765</v>
      </c>
      <c r="D9" s="14"/>
      <c r="E9" s="13">
        <v>178</v>
      </c>
      <c r="F9" s="14"/>
      <c r="G9" s="15">
        <f>E9/C9*100</f>
        <v>23.26797385620915</v>
      </c>
    </row>
    <row r="10" spans="1:7" ht="24" customHeight="1">
      <c r="A10" s="74">
        <v>104</v>
      </c>
      <c r="B10" s="75" t="s">
        <v>81</v>
      </c>
      <c r="C10" s="13">
        <v>21565</v>
      </c>
      <c r="D10" s="14"/>
      <c r="E10" s="13">
        <v>4796</v>
      </c>
      <c r="F10" s="14"/>
      <c r="G10" s="15">
        <f aca="true" t="shared" si="0" ref="G10:G16">E10/C10*100</f>
        <v>22.239740319962902</v>
      </c>
    </row>
    <row r="11" spans="1:7" ht="12.75">
      <c r="A11" s="3">
        <v>105</v>
      </c>
      <c r="B11" s="4" t="s">
        <v>121</v>
      </c>
      <c r="C11" s="16">
        <v>1</v>
      </c>
      <c r="D11" s="17"/>
      <c r="E11" s="16">
        <v>1</v>
      </c>
      <c r="F11" s="17"/>
      <c r="G11" s="15"/>
    </row>
    <row r="12" spans="1:7" ht="24.75" customHeight="1">
      <c r="A12" s="3">
        <v>106</v>
      </c>
      <c r="B12" s="4" t="s">
        <v>111</v>
      </c>
      <c r="C12" s="16">
        <v>7578</v>
      </c>
      <c r="D12" s="17"/>
      <c r="E12" s="16">
        <v>1940</v>
      </c>
      <c r="F12" s="17"/>
      <c r="G12" s="15">
        <f t="shared" si="0"/>
        <v>25.600422275006597</v>
      </c>
    </row>
    <row r="13" spans="1:7" ht="14.25" customHeight="1">
      <c r="A13" s="3">
        <v>107</v>
      </c>
      <c r="B13" s="4" t="s">
        <v>112</v>
      </c>
      <c r="C13" s="16"/>
      <c r="D13" s="17"/>
      <c r="E13" s="16"/>
      <c r="F13" s="17"/>
      <c r="G13" s="15"/>
    </row>
    <row r="14" spans="1:7" ht="12.75" customHeight="1">
      <c r="A14" s="3">
        <v>111</v>
      </c>
      <c r="B14" s="4" t="s">
        <v>113</v>
      </c>
      <c r="C14" s="16">
        <v>120</v>
      </c>
      <c r="D14" s="17"/>
      <c r="E14" s="16">
        <v>0</v>
      </c>
      <c r="F14" s="17"/>
      <c r="G14" s="15"/>
    </row>
    <row r="15" spans="1:7" ht="12.75" customHeight="1" thickBot="1">
      <c r="A15" s="76">
        <v>113</v>
      </c>
      <c r="B15" s="77" t="s">
        <v>50</v>
      </c>
      <c r="C15" s="18">
        <v>45381</v>
      </c>
      <c r="D15" s="19"/>
      <c r="E15" s="18">
        <v>29085</v>
      </c>
      <c r="F15" s="19"/>
      <c r="G15" s="20">
        <f t="shared" si="0"/>
        <v>64.09069875057844</v>
      </c>
    </row>
    <row r="16" spans="1:7" ht="12.75" customHeight="1" thickBot="1">
      <c r="A16" s="78">
        <v>200</v>
      </c>
      <c r="B16" s="79" t="s">
        <v>114</v>
      </c>
      <c r="C16" s="7">
        <v>673</v>
      </c>
      <c r="D16" s="8"/>
      <c r="E16" s="7">
        <v>151</v>
      </c>
      <c r="F16" s="8"/>
      <c r="G16" s="9">
        <f t="shared" si="0"/>
        <v>22.436849925705797</v>
      </c>
    </row>
    <row r="17" spans="1:7" ht="14.25" customHeight="1" thickBot="1">
      <c r="A17" s="80">
        <v>300</v>
      </c>
      <c r="B17" s="81" t="s">
        <v>138</v>
      </c>
      <c r="C17" s="1">
        <f>SUM(C18:C20)</f>
        <v>8174</v>
      </c>
      <c r="D17" s="1">
        <f>SUM(D18:D20)</f>
        <v>0</v>
      </c>
      <c r="E17" s="1">
        <f>SUM(E18:E20)</f>
        <v>1286</v>
      </c>
      <c r="F17" s="21"/>
      <c r="G17" s="9">
        <f>E17/C17*100</f>
        <v>15.73281135307071</v>
      </c>
    </row>
    <row r="18" spans="1:7" ht="26.25" customHeight="1">
      <c r="A18" s="82">
        <v>309</v>
      </c>
      <c r="B18" s="75" t="s">
        <v>94</v>
      </c>
      <c r="C18" s="22">
        <v>50</v>
      </c>
      <c r="D18" s="23"/>
      <c r="E18" s="22"/>
      <c r="F18" s="23"/>
      <c r="G18" s="15"/>
    </row>
    <row r="19" spans="1:7" ht="13.5" customHeight="1">
      <c r="A19" s="83">
        <v>310</v>
      </c>
      <c r="B19" s="75" t="s">
        <v>51</v>
      </c>
      <c r="C19" s="13">
        <v>7810</v>
      </c>
      <c r="D19" s="14"/>
      <c r="E19" s="13">
        <v>1232</v>
      </c>
      <c r="F19" s="14"/>
      <c r="G19" s="15">
        <f aca="true" t="shared" si="1" ref="G19:G33">E19/C19*100</f>
        <v>15.774647887323944</v>
      </c>
    </row>
    <row r="20" spans="1:7" ht="24" customHeight="1" thickBot="1">
      <c r="A20" s="84">
        <v>314</v>
      </c>
      <c r="B20" s="85" t="s">
        <v>95</v>
      </c>
      <c r="C20" s="24">
        <v>314</v>
      </c>
      <c r="D20" s="25"/>
      <c r="E20" s="24">
        <v>54</v>
      </c>
      <c r="F20" s="25"/>
      <c r="G20" s="15">
        <f t="shared" si="1"/>
        <v>17.197452229299362</v>
      </c>
    </row>
    <row r="21" spans="1:7" ht="12.75" customHeight="1" thickBot="1">
      <c r="A21" s="80">
        <v>400</v>
      </c>
      <c r="B21" s="86" t="s">
        <v>52</v>
      </c>
      <c r="C21" s="1">
        <f>SUM(C22:C28)</f>
        <v>155715</v>
      </c>
      <c r="D21" s="1">
        <f>SUM(D22:D28)</f>
        <v>0</v>
      </c>
      <c r="E21" s="1">
        <f>SUM(E22:E28)</f>
        <v>6793</v>
      </c>
      <c r="F21" s="21"/>
      <c r="G21" s="9">
        <f>E21/C21*100</f>
        <v>4.362457052949298</v>
      </c>
    </row>
    <row r="22" spans="1:7" ht="12" customHeight="1">
      <c r="A22" s="87">
        <v>405</v>
      </c>
      <c r="B22" s="88" t="s">
        <v>53</v>
      </c>
      <c r="C22" s="26">
        <v>207</v>
      </c>
      <c r="D22" s="27"/>
      <c r="E22" s="26"/>
      <c r="F22" s="27"/>
      <c r="G22" s="15">
        <f t="shared" si="1"/>
        <v>0</v>
      </c>
    </row>
    <row r="23" spans="1:7" ht="12" customHeight="1">
      <c r="A23" s="89">
        <v>406</v>
      </c>
      <c r="B23" s="90" t="s">
        <v>54</v>
      </c>
      <c r="C23" s="22">
        <v>2726</v>
      </c>
      <c r="D23" s="23"/>
      <c r="E23" s="22">
        <v>603</v>
      </c>
      <c r="F23" s="23"/>
      <c r="G23" s="15">
        <f t="shared" si="1"/>
        <v>22.120322817314747</v>
      </c>
    </row>
    <row r="24" spans="1:7" ht="12" customHeight="1">
      <c r="A24" s="89">
        <v>407</v>
      </c>
      <c r="B24" s="91" t="s">
        <v>55</v>
      </c>
      <c r="C24" s="22"/>
      <c r="D24" s="23"/>
      <c r="E24" s="22"/>
      <c r="F24" s="23"/>
      <c r="G24" s="15"/>
    </row>
    <row r="25" spans="1:7" ht="12" customHeight="1">
      <c r="A25" s="92">
        <v>408</v>
      </c>
      <c r="B25" s="93" t="s">
        <v>56</v>
      </c>
      <c r="C25" s="24">
        <v>2043</v>
      </c>
      <c r="D25" s="25"/>
      <c r="E25" s="24">
        <v>296</v>
      </c>
      <c r="F25" s="25"/>
      <c r="G25" s="15">
        <f t="shared" si="1"/>
        <v>14.488497307880568</v>
      </c>
    </row>
    <row r="26" spans="1:7" ht="12" customHeight="1">
      <c r="A26" s="94">
        <v>409</v>
      </c>
      <c r="B26" s="95" t="s">
        <v>96</v>
      </c>
      <c r="C26" s="13">
        <v>149508</v>
      </c>
      <c r="D26" s="28"/>
      <c r="E26" s="29">
        <v>5731</v>
      </c>
      <c r="F26" s="30"/>
      <c r="G26" s="15">
        <f t="shared" si="1"/>
        <v>3.833239692859245</v>
      </c>
    </row>
    <row r="27" spans="1:7" ht="12" customHeight="1">
      <c r="A27" s="94">
        <v>410</v>
      </c>
      <c r="B27" s="95" t="s">
        <v>97</v>
      </c>
      <c r="C27" s="13"/>
      <c r="D27" s="28"/>
      <c r="E27" s="29"/>
      <c r="F27" s="30"/>
      <c r="G27" s="15"/>
    </row>
    <row r="28" spans="1:7" ht="12" customHeight="1" thickBot="1">
      <c r="A28" s="92">
        <v>412</v>
      </c>
      <c r="B28" s="96" t="s">
        <v>57</v>
      </c>
      <c r="C28" s="24">
        <v>1231</v>
      </c>
      <c r="D28" s="25"/>
      <c r="E28" s="24">
        <v>163</v>
      </c>
      <c r="F28" s="25"/>
      <c r="G28" s="15">
        <f t="shared" si="1"/>
        <v>13.241267262388302</v>
      </c>
    </row>
    <row r="29" spans="1:7" s="99" customFormat="1" ht="15.75" customHeight="1" thickBot="1">
      <c r="A29" s="97">
        <v>500</v>
      </c>
      <c r="B29" s="98" t="s">
        <v>58</v>
      </c>
      <c r="C29" s="31">
        <f>SUM(C30:C33)</f>
        <v>89369</v>
      </c>
      <c r="D29" s="31">
        <f>SUM(D30:D33)</f>
        <v>0</v>
      </c>
      <c r="E29" s="31">
        <f>SUM(E30:E33)</f>
        <v>13371</v>
      </c>
      <c r="F29" s="32"/>
      <c r="G29" s="9">
        <f>E29/C29*100</f>
        <v>14.961563853237699</v>
      </c>
    </row>
    <row r="30" spans="1:7" ht="12" customHeight="1">
      <c r="A30" s="100">
        <v>501</v>
      </c>
      <c r="B30" s="38" t="s">
        <v>59</v>
      </c>
      <c r="C30" s="13">
        <v>1233</v>
      </c>
      <c r="D30" s="14"/>
      <c r="E30" s="13">
        <v>97</v>
      </c>
      <c r="F30" s="14"/>
      <c r="G30" s="15">
        <f t="shared" si="1"/>
        <v>7.86699107866991</v>
      </c>
    </row>
    <row r="31" spans="1:7" ht="12" customHeight="1">
      <c r="A31" s="100">
        <v>502</v>
      </c>
      <c r="B31" s="38" t="s">
        <v>60</v>
      </c>
      <c r="C31" s="13">
        <v>40112</v>
      </c>
      <c r="D31" s="14"/>
      <c r="E31" s="13">
        <v>4569</v>
      </c>
      <c r="F31" s="14"/>
      <c r="G31" s="15">
        <f t="shared" si="1"/>
        <v>11.39060630235341</v>
      </c>
    </row>
    <row r="32" spans="1:7" ht="12" customHeight="1">
      <c r="A32" s="101">
        <v>503</v>
      </c>
      <c r="B32" s="40" t="s">
        <v>61</v>
      </c>
      <c r="C32" s="16">
        <v>41005</v>
      </c>
      <c r="D32" s="17"/>
      <c r="E32" s="16">
        <v>7586</v>
      </c>
      <c r="F32" s="17"/>
      <c r="G32" s="15">
        <f t="shared" si="1"/>
        <v>18.500182904523836</v>
      </c>
    </row>
    <row r="33" spans="1:7" ht="12" customHeight="1" thickBot="1">
      <c r="A33" s="101">
        <v>505</v>
      </c>
      <c r="B33" s="40" t="s">
        <v>62</v>
      </c>
      <c r="C33" s="16">
        <v>7019</v>
      </c>
      <c r="D33" s="17"/>
      <c r="E33" s="16">
        <v>1119</v>
      </c>
      <c r="F33" s="17"/>
      <c r="G33" s="15">
        <f t="shared" si="1"/>
        <v>15.942441943296764</v>
      </c>
    </row>
    <row r="34" spans="1:7" s="99" customFormat="1" ht="12" customHeight="1" thickBot="1">
      <c r="A34" s="97">
        <v>600</v>
      </c>
      <c r="B34" s="98" t="s">
        <v>63</v>
      </c>
      <c r="C34" s="31">
        <v>15080</v>
      </c>
      <c r="D34" s="32"/>
      <c r="E34" s="31"/>
      <c r="F34" s="32"/>
      <c r="G34" s="9">
        <f>E34/C34*100</f>
        <v>0</v>
      </c>
    </row>
    <row r="35" spans="1:7" s="99" customFormat="1" ht="12" customHeight="1" thickBot="1">
      <c r="A35" s="69">
        <v>700</v>
      </c>
      <c r="B35" s="70" t="s">
        <v>64</v>
      </c>
      <c r="C35" s="33">
        <f>SUM(C36:C40)</f>
        <v>344350</v>
      </c>
      <c r="D35" s="33">
        <f>SUM(D36:D40)</f>
        <v>0</v>
      </c>
      <c r="E35" s="33">
        <f>SUM(E36:E40)</f>
        <v>73328</v>
      </c>
      <c r="F35" s="34"/>
      <c r="G35" s="9">
        <f>E35/C35*100</f>
        <v>21.294613039059097</v>
      </c>
    </row>
    <row r="36" spans="1:7" s="99" customFormat="1" ht="12" customHeight="1">
      <c r="A36" s="102">
        <v>701</v>
      </c>
      <c r="B36" s="36" t="s">
        <v>65</v>
      </c>
      <c r="C36" s="35">
        <v>128199</v>
      </c>
      <c r="D36" s="36"/>
      <c r="E36" s="35">
        <v>26526</v>
      </c>
      <c r="F36" s="36"/>
      <c r="G36" s="15">
        <f aca="true" t="shared" si="2" ref="G36:G48">E36/C36*100</f>
        <v>20.69126904266024</v>
      </c>
    </row>
    <row r="37" spans="1:7" s="99" customFormat="1" ht="12" customHeight="1">
      <c r="A37" s="100">
        <v>702</v>
      </c>
      <c r="B37" s="38" t="s">
        <v>66</v>
      </c>
      <c r="C37" s="37">
        <v>130435</v>
      </c>
      <c r="D37" s="38"/>
      <c r="E37" s="37">
        <v>30180</v>
      </c>
      <c r="F37" s="38"/>
      <c r="G37" s="15">
        <f t="shared" si="2"/>
        <v>23.13796143673094</v>
      </c>
    </row>
    <row r="38" spans="1:7" s="99" customFormat="1" ht="12" customHeight="1">
      <c r="A38" s="100">
        <v>703</v>
      </c>
      <c r="B38" s="38" t="s">
        <v>130</v>
      </c>
      <c r="C38" s="37">
        <v>52201</v>
      </c>
      <c r="D38" s="38"/>
      <c r="E38" s="37">
        <v>11274</v>
      </c>
      <c r="F38" s="38"/>
      <c r="G38" s="15">
        <f t="shared" si="2"/>
        <v>21.597287408287198</v>
      </c>
    </row>
    <row r="39" spans="1:7" s="99" customFormat="1" ht="12" customHeight="1">
      <c r="A39" s="100">
        <v>707</v>
      </c>
      <c r="B39" s="42" t="s">
        <v>67</v>
      </c>
      <c r="C39" s="37">
        <v>7132</v>
      </c>
      <c r="D39" s="38"/>
      <c r="E39" s="37">
        <v>1485</v>
      </c>
      <c r="F39" s="38"/>
      <c r="G39" s="15">
        <f t="shared" si="2"/>
        <v>20.821648906337632</v>
      </c>
    </row>
    <row r="40" spans="1:7" s="99" customFormat="1" ht="12" customHeight="1" thickBot="1">
      <c r="A40" s="101">
        <v>709</v>
      </c>
      <c r="B40" s="103" t="s">
        <v>68</v>
      </c>
      <c r="C40" s="39">
        <v>26383</v>
      </c>
      <c r="D40" s="40"/>
      <c r="E40" s="39">
        <v>3863</v>
      </c>
      <c r="F40" s="40"/>
      <c r="G40" s="15">
        <f t="shared" si="2"/>
        <v>14.642004320964258</v>
      </c>
    </row>
    <row r="41" spans="1:7" s="99" customFormat="1" ht="12" customHeight="1" thickBot="1">
      <c r="A41" s="80">
        <v>800</v>
      </c>
      <c r="B41" s="86" t="s">
        <v>69</v>
      </c>
      <c r="C41" s="31">
        <f>SUM(C42:C43)</f>
        <v>194408</v>
      </c>
      <c r="D41" s="31">
        <f>SUM(D42:D43)</f>
        <v>0</v>
      </c>
      <c r="E41" s="31">
        <f>SUM(E42:E43)</f>
        <v>58439</v>
      </c>
      <c r="F41" s="32"/>
      <c r="G41" s="9">
        <f>E41/C41*100</f>
        <v>30.059976955680835</v>
      </c>
    </row>
    <row r="42" spans="1:7" s="99" customFormat="1" ht="12" customHeight="1">
      <c r="A42" s="102">
        <v>801</v>
      </c>
      <c r="B42" s="36" t="s">
        <v>70</v>
      </c>
      <c r="C42" s="35">
        <v>188216</v>
      </c>
      <c r="D42" s="36"/>
      <c r="E42" s="35">
        <v>57081</v>
      </c>
      <c r="F42" s="36"/>
      <c r="G42" s="15">
        <f t="shared" si="2"/>
        <v>30.327389807455262</v>
      </c>
    </row>
    <row r="43" spans="1:7" s="99" customFormat="1" ht="12" customHeight="1" thickBot="1">
      <c r="A43" s="101">
        <v>804</v>
      </c>
      <c r="B43" s="40" t="s">
        <v>71</v>
      </c>
      <c r="C43" s="39">
        <v>6192</v>
      </c>
      <c r="D43" s="40"/>
      <c r="E43" s="39">
        <v>1358</v>
      </c>
      <c r="F43" s="40"/>
      <c r="G43" s="15">
        <f t="shared" si="2"/>
        <v>21.93152454780362</v>
      </c>
    </row>
    <row r="44" spans="1:7" s="99" customFormat="1" ht="12" customHeight="1" thickBot="1">
      <c r="A44" s="104">
        <v>1000</v>
      </c>
      <c r="B44" s="86" t="s">
        <v>73</v>
      </c>
      <c r="C44" s="31">
        <f>SUM(C45:C48)</f>
        <v>40580</v>
      </c>
      <c r="D44" s="31">
        <f>SUM(D45:D48)</f>
        <v>0</v>
      </c>
      <c r="E44" s="31">
        <f>SUM(E45:E48)</f>
        <v>14246</v>
      </c>
      <c r="F44" s="32"/>
      <c r="G44" s="9">
        <f>E44/C44*100</f>
        <v>35.105963528831936</v>
      </c>
    </row>
    <row r="45" spans="1:7" s="99" customFormat="1" ht="12" customHeight="1">
      <c r="A45" s="105">
        <v>1002</v>
      </c>
      <c r="B45" s="41" t="s">
        <v>98</v>
      </c>
      <c r="C45" s="37"/>
      <c r="D45" s="36"/>
      <c r="E45" s="37"/>
      <c r="F45" s="36"/>
      <c r="G45" s="15"/>
    </row>
    <row r="46" spans="1:7" s="107" customFormat="1" ht="12" customHeight="1">
      <c r="A46" s="106">
        <v>1003</v>
      </c>
      <c r="B46" s="42" t="s">
        <v>74</v>
      </c>
      <c r="C46" s="41">
        <v>33261</v>
      </c>
      <c r="D46" s="42"/>
      <c r="E46" s="41">
        <v>9788</v>
      </c>
      <c r="F46" s="42"/>
      <c r="G46" s="15">
        <f t="shared" si="2"/>
        <v>29.42785845284267</v>
      </c>
    </row>
    <row r="47" spans="1:7" s="107" customFormat="1" ht="12" customHeight="1">
      <c r="A47" s="112">
        <v>1004</v>
      </c>
      <c r="B47" s="103" t="s">
        <v>135</v>
      </c>
      <c r="C47" s="178">
        <v>4840</v>
      </c>
      <c r="D47" s="103"/>
      <c r="E47" s="178">
        <v>3878</v>
      </c>
      <c r="F47" s="103"/>
      <c r="G47" s="15">
        <f t="shared" si="2"/>
        <v>80.12396694214875</v>
      </c>
    </row>
    <row r="48" spans="1:7" s="99" customFormat="1" ht="12" customHeight="1" thickBot="1">
      <c r="A48" s="108">
        <v>1006</v>
      </c>
      <c r="B48" s="109" t="s">
        <v>75</v>
      </c>
      <c r="C48" s="43">
        <v>2479</v>
      </c>
      <c r="D48" s="44"/>
      <c r="E48" s="43">
        <v>580</v>
      </c>
      <c r="F48" s="44"/>
      <c r="G48" s="15">
        <f t="shared" si="2"/>
        <v>23.396530859217428</v>
      </c>
    </row>
    <row r="49" spans="1:7" ht="13.5" customHeight="1" hidden="1">
      <c r="A49" s="110">
        <v>1101</v>
      </c>
      <c r="B49" s="111" t="s">
        <v>76</v>
      </c>
      <c r="C49" s="26"/>
      <c r="D49" s="27"/>
      <c r="E49" s="26"/>
      <c r="F49" s="27"/>
      <c r="G49" s="45"/>
    </row>
    <row r="50" spans="1:7" ht="13.5" customHeight="1" hidden="1">
      <c r="A50" s="105">
        <v>1102</v>
      </c>
      <c r="B50" s="42" t="s">
        <v>77</v>
      </c>
      <c r="C50" s="13"/>
      <c r="D50" s="14"/>
      <c r="E50" s="13"/>
      <c r="F50" s="14"/>
      <c r="G50" s="15"/>
    </row>
    <row r="51" spans="1:7" ht="14.25" customHeight="1" hidden="1">
      <c r="A51" s="105">
        <v>1103</v>
      </c>
      <c r="B51" s="42" t="s">
        <v>78</v>
      </c>
      <c r="C51" s="13"/>
      <c r="D51" s="14"/>
      <c r="E51" s="13"/>
      <c r="F51" s="14"/>
      <c r="G51" s="15"/>
    </row>
    <row r="52" spans="1:7" ht="13.5" customHeight="1" hidden="1" thickBot="1">
      <c r="A52" s="112">
        <v>1104</v>
      </c>
      <c r="B52" s="96" t="s">
        <v>79</v>
      </c>
      <c r="C52" s="24"/>
      <c r="D52" s="25"/>
      <c r="E52" s="24"/>
      <c r="F52" s="25"/>
      <c r="G52" s="46"/>
    </row>
    <row r="53" spans="1:7" ht="13.5" customHeight="1" thickBot="1">
      <c r="A53" s="104">
        <v>1100</v>
      </c>
      <c r="B53" s="86" t="s">
        <v>72</v>
      </c>
      <c r="C53" s="1">
        <f>SUM(C54:C56)</f>
        <v>11655</v>
      </c>
      <c r="D53" s="1">
        <f>SUM(D54:D56)</f>
        <v>0</v>
      </c>
      <c r="E53" s="1">
        <f>SUM(E54:E56)</f>
        <v>3060</v>
      </c>
      <c r="F53" s="47"/>
      <c r="G53" s="9">
        <f>E53/C53*100</f>
        <v>26.254826254826252</v>
      </c>
    </row>
    <row r="54" spans="1:7" ht="13.5" customHeight="1">
      <c r="A54" s="106">
        <v>1101</v>
      </c>
      <c r="B54" s="113" t="s">
        <v>99</v>
      </c>
      <c r="C54" s="22"/>
      <c r="D54" s="48"/>
      <c r="E54" s="49"/>
      <c r="F54" s="50"/>
      <c r="G54" s="15"/>
    </row>
    <row r="55" spans="1:7" ht="13.5" customHeight="1">
      <c r="A55" s="105">
        <v>1102</v>
      </c>
      <c r="B55" s="42" t="s">
        <v>100</v>
      </c>
      <c r="C55" s="13">
        <v>11655</v>
      </c>
      <c r="D55" s="28"/>
      <c r="E55" s="29">
        <v>3060</v>
      </c>
      <c r="F55" s="30"/>
      <c r="G55" s="15">
        <f>E55/C55*100</f>
        <v>26.254826254826252</v>
      </c>
    </row>
    <row r="56" spans="1:7" ht="13.5" customHeight="1" thickBot="1">
      <c r="A56" s="114">
        <v>1103</v>
      </c>
      <c r="B56" s="103" t="s">
        <v>101</v>
      </c>
      <c r="C56" s="16"/>
      <c r="D56" s="51"/>
      <c r="E56" s="52"/>
      <c r="F56" s="53"/>
      <c r="G56" s="15"/>
    </row>
    <row r="57" spans="1:7" ht="13.5" customHeight="1" thickBot="1">
      <c r="A57" s="104">
        <v>1200</v>
      </c>
      <c r="B57" s="86" t="s">
        <v>102</v>
      </c>
      <c r="C57" s="1">
        <v>365</v>
      </c>
      <c r="D57" s="54"/>
      <c r="E57" s="55">
        <v>91</v>
      </c>
      <c r="F57" s="47"/>
      <c r="G57" s="9">
        <f>E57/C57*100</f>
        <v>24.93150684931507</v>
      </c>
    </row>
    <row r="58" spans="1:7" ht="13.5" customHeight="1" thickBot="1">
      <c r="A58" s="115">
        <v>1300</v>
      </c>
      <c r="B58" s="116" t="s">
        <v>49</v>
      </c>
      <c r="C58" s="56"/>
      <c r="D58" s="57"/>
      <c r="E58" s="58"/>
      <c r="F58" s="59"/>
      <c r="G58" s="60"/>
    </row>
    <row r="59" spans="1:7" ht="16.5" customHeight="1" thickBot="1">
      <c r="A59" s="117"/>
      <c r="B59" s="118" t="s">
        <v>104</v>
      </c>
      <c r="C59" s="1">
        <f>C7+C16+C17+C21+C29+C34+C35+C41+C44+C53+C58+C57</f>
        <v>938679</v>
      </c>
      <c r="D59" s="1">
        <f>D7+D16+D17+D21+D29+D34+D35+D41+D44+D53+D58+D57-1</f>
        <v>-1</v>
      </c>
      <c r="E59" s="1">
        <f>E7+E16+E17+E21+E29+E34+E35+E41+E44+E53+E58+E57+1</f>
        <v>207513</v>
      </c>
      <c r="F59" s="47"/>
      <c r="G59" s="9">
        <f>E59/C59*100</f>
        <v>22.106918339496247</v>
      </c>
    </row>
    <row r="60" ht="9.75" customHeight="1"/>
    <row r="61" spans="1:2" ht="14.25">
      <c r="A61" s="179" t="s">
        <v>116</v>
      </c>
      <c r="B61" s="179"/>
    </row>
    <row r="62" spans="1:2" ht="14.25">
      <c r="A62" s="119" t="s">
        <v>115</v>
      </c>
      <c r="B62" s="119"/>
    </row>
    <row r="64" ht="12.75">
      <c r="A64" s="62" t="s">
        <v>117</v>
      </c>
    </row>
    <row r="65" ht="12.75">
      <c r="A65" s="62" t="s">
        <v>133</v>
      </c>
    </row>
  </sheetData>
  <sheetProtection/>
  <mergeCells count="6">
    <mergeCell ref="C1:G1"/>
    <mergeCell ref="A61:B61"/>
    <mergeCell ref="B2:G2"/>
    <mergeCell ref="A3:G3"/>
    <mergeCell ref="A4:G4"/>
    <mergeCell ref="E5:G5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2023-04-13T09:48:46Z</dcterms:modified>
  <cp:category/>
  <cp:version/>
  <cp:contentType/>
  <cp:contentStatus/>
</cp:coreProperties>
</file>