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<sst xmlns="http://schemas.openxmlformats.org/spreadsheetml/2006/main" count="146" uniqueCount="141">
  <si>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</si>
  <si>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</si>
  <si>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</si>
  <si>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</si>
  <si>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</si>
  <si>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</si>
  <si>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</si>
  <si>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</si>
  <si>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</si>
  <si>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</si>
  <si>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</si>
  <si>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</si>
  <si>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</si>
  <si>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</si>
  <si>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</si>
  <si>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</si>
  <si>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</si>
  <si>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</si>
  <si>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</si>
  <si>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</si>
  <si>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</si>
  <si>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</si>
  <si>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</si>
  <si>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</si>
  <si>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</si>
  <si>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</si>
  <si>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</si>
  <si>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</si>
  <si>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</si>
  <si>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</si>
  <si>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</si>
  <si>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</si>
  <si>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</si>
  <si>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</si>
  <si>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</si>
  <si>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</si>
  <si>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</si>
  <si>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</si>
  <si>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</si>
  <si>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</si>
  <si>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</si>
  <si>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</si>
  <si>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</si>
  <si>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</si>
  <si>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</si>
  <si>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</si>
  <si>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</si>
  <si>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</si>
  <si>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</si>
  <si>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</si>
  <si>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</si>
  <si>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</si>
  <si>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</si>
  <si>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</si>
  <si>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</si>
  <si>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</si>
  <si>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</si>
  <si>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</si>
  <si>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</si>
  <si>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</si>
  <si>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</si>
  <si>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</si>
  <si>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</si>
  <si>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</si>
  <si>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</si>
  <si>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</si>
  <si>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</si>
  <si>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</si>
  <si>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</si>
  <si>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</si>
  <si>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</si>
  <si>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</si>
  <si>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</si>
  <si>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</si>
  <si>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</si>
  <si>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</si>
  <si>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</si>
  <si>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</si>
  <si>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</si>
  <si>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</si>
  <si>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</si>
  <si>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</si>
  <si>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</si>
  <si>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</si>
  <si>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</si>
  <si>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</si>
  <si>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</si>
  <si>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</si>
  <si>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</si>
  <si>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</si>
  <si>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</si>
  <si>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</si>
  <si>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</si>
  <si>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</si>
  <si>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</si>
  <si>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</si>
  <si>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</si>
  <si>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</si>
  <si>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</si>
  <si>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</si>
  <si>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</si>
  <si>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</si>
  <si>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</si>
  <si>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</si>
  <si>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</si>
  <si>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</si>
  <si>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</si>
  <si>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</si>
  <si>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</si>
  <si>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</si>
  <si>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</si>
  <si>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</si>
  <si>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</si>
  <si>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</si>
  <si>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</si>
  <si>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</si>
  <si>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</si>
  <si>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</si>
  <si>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</si>
  <si>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</si>
  <si>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</si>
  <si>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</si>
  <si>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</si>
  <si>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</si>
  <si>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</si>
  <si>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</si>
  <si>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</si>
  <si>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</si>
  <si>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</si>
  <si>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Дополнительное образование детей</t>
  </si>
  <si>
    <t>2 18 00000</t>
  </si>
  <si>
    <t>Доходы бюджетов бюджетной системы Российской Федерации от возврата остатков субсидий, субвенций  и иных межбюджетных трансфертов, имеющих целевое значение, прошлых лет</t>
  </si>
  <si>
    <t>34344-2-82-90 (145)</t>
  </si>
  <si>
    <t>Охрана семьи и детства</t>
  </si>
  <si>
    <t>2 02 15001</t>
  </si>
  <si>
    <t>2 02 15002</t>
  </si>
  <si>
    <t>2 02 16549</t>
  </si>
  <si>
    <t>Дотации на поддержку мер по обеспечению сбалансированности бюджетов</t>
  </si>
  <si>
    <t>Дотации (гранты) бюджетам за достижение показателей деятельности органов местного самоуправления</t>
  </si>
  <si>
    <t>по расходам  по состоянию на 01 декабря 2022 года</t>
  </si>
  <si>
    <t>по доходам по состоянию на 01 декабря 2022 года.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</si>
</sst>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[$-FC19]d\ mmmm\ yyyy\ &quot;г.&quot;"/>
    <numFmt numFmtId="188" formatCode="0.0000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2" fillId="33" borderId="10" xfId="0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180" fontId="0" fillId="33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1" fontId="0" fillId="33" borderId="11" xfId="0" applyNumberFormat="1" applyFill="1" applyBorder="1" applyAlignment="1">
      <alignment/>
    </xf>
    <xf numFmtId="0" fontId="1" fillId="33" borderId="14" xfId="0" applyFont="1" applyFill="1" applyBorder="1" applyAlignment="1">
      <alignment wrapText="1"/>
    </xf>
    <xf numFmtId="0" fontId="12" fillId="33" borderId="15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0" fontId="0" fillId="33" borderId="17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2" fontId="0" fillId="33" borderId="17" xfId="0" applyNumberFormat="1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12" fillId="33" borderId="22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12" fillId="33" borderId="35" xfId="0" applyFont="1" applyFill="1" applyBorder="1" applyAlignment="1">
      <alignment/>
    </xf>
    <xf numFmtId="0" fontId="12" fillId="33" borderId="36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12" fillId="33" borderId="37" xfId="0" applyFont="1" applyFill="1" applyBorder="1" applyAlignment="1">
      <alignment/>
    </xf>
    <xf numFmtId="0" fontId="12" fillId="33" borderId="38" xfId="0" applyFont="1" applyFill="1" applyBorder="1" applyAlignment="1">
      <alignment/>
    </xf>
    <xf numFmtId="0" fontId="12" fillId="33" borderId="39" xfId="0" applyFont="1" applyFill="1" applyBorder="1" applyAlignment="1">
      <alignment/>
    </xf>
    <xf numFmtId="2" fontId="12" fillId="33" borderId="15" xfId="0" applyNumberFormat="1" applyFont="1" applyFill="1" applyBorder="1" applyAlignment="1">
      <alignment/>
    </xf>
    <xf numFmtId="1" fontId="0" fillId="33" borderId="17" xfId="0" applyNumberFormat="1" applyFill="1" applyBorder="1" applyAlignment="1">
      <alignment/>
    </xf>
    <xf numFmtId="0" fontId="0" fillId="33" borderId="0" xfId="0" applyFill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0" fontId="3" fillId="33" borderId="15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180" fontId="0" fillId="33" borderId="17" xfId="0" applyNumberFormat="1" applyFont="1" applyFill="1" applyBorder="1" applyAlignment="1">
      <alignment horizontal="center" wrapText="1"/>
    </xf>
    <xf numFmtId="0" fontId="4" fillId="33" borderId="18" xfId="0" applyFont="1" applyFill="1" applyBorder="1" applyAlignment="1">
      <alignment wrapText="1"/>
    </xf>
    <xf numFmtId="0" fontId="0" fillId="33" borderId="0" xfId="0" applyFill="1" applyAlignment="1">
      <alignment wrapText="1"/>
    </xf>
    <xf numFmtId="180" fontId="0" fillId="33" borderId="11" xfId="0" applyNumberFormat="1" applyFont="1" applyFill="1" applyBorder="1" applyAlignment="1">
      <alignment horizontal="center"/>
    </xf>
    <xf numFmtId="0" fontId="4" fillId="33" borderId="27" xfId="0" applyFont="1" applyFill="1" applyBorder="1" applyAlignment="1">
      <alignment wrapText="1"/>
    </xf>
    <xf numFmtId="180" fontId="0" fillId="33" borderId="20" xfId="0" applyNumberFormat="1" applyFont="1" applyFill="1" applyBorder="1" applyAlignment="1">
      <alignment horizontal="center"/>
    </xf>
    <xf numFmtId="0" fontId="4" fillId="33" borderId="42" xfId="0" applyFont="1" applyFill="1" applyBorder="1" applyAlignment="1">
      <alignment horizontal="left" vertical="center" wrapText="1"/>
    </xf>
    <xf numFmtId="180" fontId="12" fillId="33" borderId="15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horizontal="left" vertical="center" wrapText="1"/>
    </xf>
    <xf numFmtId="180" fontId="3" fillId="33" borderId="10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left" vertical="center" wrapText="1"/>
    </xf>
    <xf numFmtId="180" fontId="0" fillId="33" borderId="17" xfId="0" applyNumberFormat="1" applyFill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0" fillId="33" borderId="23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9" fillId="33" borderId="22" xfId="0" applyFont="1" applyFill="1" applyBorder="1" applyAlignment="1">
      <alignment/>
    </xf>
    <xf numFmtId="180" fontId="1" fillId="33" borderId="24" xfId="0" applyNumberFormat="1" applyFont="1" applyFill="1" applyBorder="1" applyAlignment="1">
      <alignment horizontal="center"/>
    </xf>
    <xf numFmtId="0" fontId="1" fillId="33" borderId="43" xfId="0" applyFont="1" applyFill="1" applyBorder="1" applyAlignment="1">
      <alignment wrapText="1"/>
    </xf>
    <xf numFmtId="180" fontId="1" fillId="33" borderId="17" xfId="0" applyNumberFormat="1" applyFont="1" applyFill="1" applyBorder="1" applyAlignment="1">
      <alignment horizontal="center"/>
    </xf>
    <xf numFmtId="0" fontId="0" fillId="33" borderId="2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180" fontId="1" fillId="33" borderId="23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0" fontId="1" fillId="33" borderId="11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180" fontId="3" fillId="33" borderId="10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vertical="center"/>
    </xf>
    <xf numFmtId="0" fontId="10" fillId="33" borderId="0" xfId="0" applyFont="1" applyFill="1" applyAlignment="1">
      <alignment/>
    </xf>
    <xf numFmtId="180" fontId="0" fillId="33" borderId="11" xfId="0" applyNumberFormat="1" applyFont="1" applyFill="1" applyBorder="1" applyAlignment="1">
      <alignment horizontal="center"/>
    </xf>
    <xf numFmtId="180" fontId="0" fillId="33" borderId="12" xfId="0" applyNumberFormat="1" applyFont="1" applyFill="1" applyBorder="1" applyAlignment="1">
      <alignment horizontal="center"/>
    </xf>
    <xf numFmtId="180" fontId="0" fillId="33" borderId="17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14" fillId="33" borderId="0" xfId="0" applyFont="1" applyFill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180" fontId="0" fillId="33" borderId="41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44" xfId="0" applyFill="1" applyBorder="1" applyAlignment="1">
      <alignment/>
    </xf>
    <xf numFmtId="1" fontId="0" fillId="33" borderId="24" xfId="0" applyNumberFormat="1" applyFill="1" applyBorder="1" applyAlignment="1">
      <alignment/>
    </xf>
    <xf numFmtId="2" fontId="0" fillId="33" borderId="23" xfId="0" applyNumberFormat="1" applyFill="1" applyBorder="1" applyAlignment="1">
      <alignment/>
    </xf>
    <xf numFmtId="180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wrapText="1"/>
    </xf>
    <xf numFmtId="0" fontId="0" fillId="33" borderId="45" xfId="0" applyFill="1" applyBorder="1" applyAlignment="1">
      <alignment/>
    </xf>
    <xf numFmtId="0" fontId="0" fillId="33" borderId="19" xfId="0" applyFill="1" applyBorder="1" applyAlignment="1">
      <alignment wrapText="1"/>
    </xf>
    <xf numFmtId="0" fontId="0" fillId="33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wrapText="1"/>
    </xf>
    <xf numFmtId="49" fontId="0" fillId="33" borderId="11" xfId="0" applyNumberFormat="1" applyFill="1" applyBorder="1" applyAlignment="1">
      <alignment horizontal="center" vertical="center"/>
    </xf>
    <xf numFmtId="0" fontId="0" fillId="33" borderId="26" xfId="0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9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22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22" xfId="0" applyNumberFormat="1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wrapText="1"/>
    </xf>
    <xf numFmtId="0" fontId="0" fillId="33" borderId="17" xfId="0" applyFill="1" applyBorder="1" applyAlignment="1">
      <alignment/>
    </xf>
    <xf numFmtId="3" fontId="1" fillId="33" borderId="17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1" fillId="33" borderId="18" xfId="0" applyFont="1" applyFill="1" applyBorder="1" applyAlignment="1">
      <alignment vertical="top" wrapText="1"/>
    </xf>
    <xf numFmtId="0" fontId="1" fillId="33" borderId="19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/>
    </xf>
    <xf numFmtId="0" fontId="1" fillId="33" borderId="26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wrapText="1"/>
    </xf>
    <xf numFmtId="0" fontId="0" fillId="33" borderId="22" xfId="0" applyFill="1" applyBorder="1" applyAlignment="1">
      <alignment/>
    </xf>
    <xf numFmtId="2" fontId="0" fillId="33" borderId="1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4" fillId="33" borderId="12" xfId="0" applyFont="1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48" xfId="0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33" borderId="11" xfId="0" applyFont="1" applyFill="1" applyBorder="1" applyAlignment="1">
      <alignment horizontal="center" vertical="center"/>
    </xf>
    <xf numFmtId="1" fontId="0" fillId="33" borderId="10" xfId="0" applyNumberFormat="1" applyFill="1" applyBorder="1" applyAlignment="1">
      <alignment/>
    </xf>
    <xf numFmtId="0" fontId="7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1" fillId="33" borderId="49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left"/>
    </xf>
    <xf numFmtId="0" fontId="5" fillId="33" borderId="48" xfId="0" applyFont="1" applyFill="1" applyBorder="1" applyAlignment="1">
      <alignment horizontal="left"/>
    </xf>
    <xf numFmtId="0" fontId="3" fillId="33" borderId="4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1.7109375" style="62" customWidth="1"/>
    <col min="2" max="2" width="47.57421875" style="62" customWidth="1"/>
    <col min="3" max="3" width="8.421875" style="62" customWidth="1"/>
    <col min="4" max="4" width="7.8515625" style="62" customWidth="1"/>
    <col min="5" max="5" width="7.7109375" style="62" customWidth="1"/>
    <col min="6" max="6" width="8.140625" style="62" customWidth="1"/>
    <col min="7" max="7" width="8.28125" style="62" customWidth="1"/>
    <col min="8" max="16384" width="9.140625" style="62" customWidth="1"/>
  </cols>
  <sheetData>
    <row r="1" spans="1:7" ht="12.75">
      <c r="A1" s="181" t="s">
        <v>105</v>
      </c>
      <c r="B1" s="181"/>
      <c r="C1" s="181"/>
      <c r="D1" s="181"/>
      <c r="E1" s="181"/>
      <c r="F1" s="181"/>
      <c r="G1" s="181"/>
    </row>
    <row r="2" spans="1:7" ht="12.75" customHeight="1">
      <c r="A2" s="181" t="s">
        <v>140</v>
      </c>
      <c r="B2" s="181"/>
      <c r="C2" s="181"/>
      <c r="D2" s="181"/>
      <c r="E2" s="181"/>
      <c r="F2" s="181"/>
      <c r="G2" s="181"/>
    </row>
    <row r="3" spans="5:7" ht="11.25" customHeight="1" thickBot="1">
      <c r="E3" s="182" t="s">
        <v>0</v>
      </c>
      <c r="F3" s="182"/>
      <c r="G3" s="182"/>
    </row>
    <row r="4" spans="1:7" ht="12.75">
      <c r="A4" s="194" t="s">
        <v>1</v>
      </c>
      <c r="B4" s="194" t="s">
        <v>2</v>
      </c>
      <c r="C4" s="186" t="s">
        <v>84</v>
      </c>
      <c r="D4" s="186" t="s">
        <v>86</v>
      </c>
      <c r="E4" s="183" t="s">
        <v>3</v>
      </c>
      <c r="F4" s="186" t="s">
        <v>85</v>
      </c>
      <c r="G4" s="189" t="s">
        <v>87</v>
      </c>
    </row>
    <row r="5" spans="1:7" ht="12.75">
      <c r="A5" s="195"/>
      <c r="B5" s="195"/>
      <c r="C5" s="187"/>
      <c r="D5" s="187"/>
      <c r="E5" s="184"/>
      <c r="F5" s="187"/>
      <c r="G5" s="190"/>
    </row>
    <row r="6" spans="1:7" ht="21" customHeight="1" thickBot="1">
      <c r="A6" s="196"/>
      <c r="B6" s="196"/>
      <c r="C6" s="188"/>
      <c r="D6" s="188"/>
      <c r="E6" s="185"/>
      <c r="F6" s="188"/>
      <c r="G6" s="191"/>
    </row>
    <row r="7" spans="1:7" ht="16.5" customHeight="1" thickBot="1">
      <c r="A7" s="120" t="s">
        <v>4</v>
      </c>
      <c r="B7" s="121" t="s">
        <v>5</v>
      </c>
      <c r="C7" s="122">
        <f>SUM(C8:C24)</f>
        <v>223730</v>
      </c>
      <c r="D7" s="123">
        <f>SUM(D8:D24)</f>
        <v>205060.91666666672</v>
      </c>
      <c r="E7" s="123">
        <f>SUM(E8:E24)</f>
        <v>226518</v>
      </c>
      <c r="F7" s="124">
        <f>E7/D7*100</f>
        <v>110.46376056545797</v>
      </c>
      <c r="G7" s="124">
        <f>E7/C7*100</f>
        <v>101.24614490680732</v>
      </c>
    </row>
    <row r="8" spans="1:7" ht="13.5" customHeight="1">
      <c r="A8" s="125" t="s">
        <v>6</v>
      </c>
      <c r="B8" s="126" t="s">
        <v>7</v>
      </c>
      <c r="C8" s="127">
        <v>173665</v>
      </c>
      <c r="D8" s="61">
        <f>C8/12*11</f>
        <v>159192.9166666667</v>
      </c>
      <c r="E8" s="128">
        <v>177549</v>
      </c>
      <c r="F8" s="129">
        <f>E8/D8*100</f>
        <v>111.53071613843788</v>
      </c>
      <c r="G8" s="129">
        <f>E8/C8*100</f>
        <v>102.23648979356807</v>
      </c>
    </row>
    <row r="9" spans="1:7" ht="27.75" customHeight="1">
      <c r="A9" s="130" t="s">
        <v>106</v>
      </c>
      <c r="B9" s="131" t="s">
        <v>108</v>
      </c>
      <c r="C9" s="132">
        <v>9420</v>
      </c>
      <c r="D9" s="5">
        <f>C9/12*11</f>
        <v>8635</v>
      </c>
      <c r="E9" s="5">
        <v>9976</v>
      </c>
      <c r="F9" s="2">
        <f>E9/D9*100</f>
        <v>115.52982049797336</v>
      </c>
      <c r="G9" s="2">
        <f>E9/C9*100</f>
        <v>105.90233545647558</v>
      </c>
    </row>
    <row r="10" spans="1:7" ht="27.75" customHeight="1">
      <c r="A10" s="130" t="s">
        <v>118</v>
      </c>
      <c r="B10" s="133" t="s">
        <v>119</v>
      </c>
      <c r="C10" s="132">
        <v>9010</v>
      </c>
      <c r="D10" s="5">
        <f>C10/12*11</f>
        <v>8259.166666666668</v>
      </c>
      <c r="E10" s="5">
        <v>8777</v>
      </c>
      <c r="F10" s="2">
        <f>E10/D10*100</f>
        <v>106.26980123095548</v>
      </c>
      <c r="G10" s="2">
        <f>E10/C10*100</f>
        <v>97.41398446170922</v>
      </c>
    </row>
    <row r="11" spans="1:7" ht="24.75" customHeight="1">
      <c r="A11" s="134" t="s">
        <v>8</v>
      </c>
      <c r="B11" s="135" t="s">
        <v>9</v>
      </c>
      <c r="C11" s="132">
        <v>140</v>
      </c>
      <c r="D11" s="5">
        <f>C11/12*11</f>
        <v>128.33333333333331</v>
      </c>
      <c r="E11" s="5">
        <v>177</v>
      </c>
      <c r="F11" s="2">
        <f>E11/D11*100</f>
        <v>137.92207792207793</v>
      </c>
      <c r="G11" s="2">
        <f>E11/C11*100</f>
        <v>126.42857142857142</v>
      </c>
    </row>
    <row r="12" spans="1:7" ht="12" customHeight="1">
      <c r="A12" s="136" t="s">
        <v>10</v>
      </c>
      <c r="B12" s="137" t="s">
        <v>11</v>
      </c>
      <c r="C12" s="132"/>
      <c r="D12" s="5"/>
      <c r="E12" s="138"/>
      <c r="F12" s="139"/>
      <c r="G12" s="139"/>
    </row>
    <row r="13" spans="1:7" ht="25.5" customHeight="1">
      <c r="A13" s="136" t="s">
        <v>107</v>
      </c>
      <c r="B13" s="137" t="s">
        <v>109</v>
      </c>
      <c r="C13" s="132">
        <v>907</v>
      </c>
      <c r="D13" s="5">
        <f>C13/12*11</f>
        <v>831.4166666666666</v>
      </c>
      <c r="E13" s="138">
        <v>621</v>
      </c>
      <c r="F13" s="2">
        <f>E13/D13*100</f>
        <v>74.69179111957503</v>
      </c>
      <c r="G13" s="2">
        <f>E13/C13*100</f>
        <v>68.46747519294377</v>
      </c>
    </row>
    <row r="14" spans="1:7" ht="12.75" customHeight="1">
      <c r="A14" s="136" t="s">
        <v>12</v>
      </c>
      <c r="B14" s="137" t="s">
        <v>13</v>
      </c>
      <c r="C14" s="132">
        <v>1802</v>
      </c>
      <c r="D14" s="5">
        <f>C14/12*11</f>
        <v>1651.8333333333333</v>
      </c>
      <c r="E14" s="138">
        <v>1265</v>
      </c>
      <c r="F14" s="2">
        <f>E14/D14*100</f>
        <v>76.58157602663708</v>
      </c>
      <c r="G14" s="2">
        <f>E14/C14*100</f>
        <v>70.19977802441731</v>
      </c>
    </row>
    <row r="15" spans="1:7" ht="12.75">
      <c r="A15" s="140" t="s">
        <v>14</v>
      </c>
      <c r="B15" s="138" t="s">
        <v>15</v>
      </c>
      <c r="C15" s="132">
        <v>5577</v>
      </c>
      <c r="D15" s="5">
        <f>C15/12*11</f>
        <v>5112.25</v>
      </c>
      <c r="E15" s="138">
        <v>4567</v>
      </c>
      <c r="F15" s="2">
        <f>E15/D15*100</f>
        <v>89.33444178199423</v>
      </c>
      <c r="G15" s="2">
        <f>E15/C15*100</f>
        <v>81.88990496682804</v>
      </c>
    </row>
    <row r="16" spans="1:7" ht="12.75">
      <c r="A16" s="140" t="s">
        <v>16</v>
      </c>
      <c r="B16" s="14" t="s">
        <v>17</v>
      </c>
      <c r="C16" s="132"/>
      <c r="D16" s="5"/>
      <c r="E16" s="138">
        <v>12</v>
      </c>
      <c r="F16" s="2"/>
      <c r="G16" s="2"/>
    </row>
    <row r="17" spans="1:7" ht="25.5">
      <c r="A17" s="140" t="s">
        <v>18</v>
      </c>
      <c r="B17" s="141" t="s">
        <v>88</v>
      </c>
      <c r="C17" s="132"/>
      <c r="D17" s="5"/>
      <c r="E17" s="138"/>
      <c r="F17" s="2"/>
      <c r="G17" s="2"/>
    </row>
    <row r="18" spans="1:7" ht="24" customHeight="1">
      <c r="A18" s="142" t="s">
        <v>19</v>
      </c>
      <c r="B18" s="135" t="s">
        <v>89</v>
      </c>
      <c r="C18" s="132">
        <v>16311</v>
      </c>
      <c r="D18" s="5">
        <f>C18/12*11</f>
        <v>14951.75</v>
      </c>
      <c r="E18" s="138">
        <v>15208</v>
      </c>
      <c r="F18" s="2">
        <f>E18/D18*100</f>
        <v>101.71384620529369</v>
      </c>
      <c r="G18" s="2">
        <f>E18/C18*100</f>
        <v>93.23769235485256</v>
      </c>
    </row>
    <row r="19" spans="1:7" ht="15" customHeight="1">
      <c r="A19" s="142" t="s">
        <v>20</v>
      </c>
      <c r="B19" s="143" t="s">
        <v>21</v>
      </c>
      <c r="C19" s="132"/>
      <c r="D19" s="5"/>
      <c r="E19" s="138">
        <v>1</v>
      </c>
      <c r="F19" s="2"/>
      <c r="G19" s="2"/>
    </row>
    <row r="20" spans="1:7" ht="25.5">
      <c r="A20" s="140" t="s">
        <v>22</v>
      </c>
      <c r="B20" s="144" t="s">
        <v>23</v>
      </c>
      <c r="C20" s="132">
        <v>1904</v>
      </c>
      <c r="D20" s="5">
        <f>C20/12*11</f>
        <v>1745.3333333333333</v>
      </c>
      <c r="E20" s="138">
        <v>1889</v>
      </c>
      <c r="F20" s="2">
        <f>E20/D20*100</f>
        <v>108.231474407945</v>
      </c>
      <c r="G20" s="2">
        <f>E20/C20*100</f>
        <v>99.21218487394958</v>
      </c>
    </row>
    <row r="21" spans="1:7" ht="25.5">
      <c r="A21" s="140" t="s">
        <v>24</v>
      </c>
      <c r="B21" s="144" t="s">
        <v>25</v>
      </c>
      <c r="C21" s="132">
        <v>3875</v>
      </c>
      <c r="D21" s="5">
        <f>C21/12*11</f>
        <v>3552.0833333333335</v>
      </c>
      <c r="E21" s="138">
        <v>4098</v>
      </c>
      <c r="F21" s="2">
        <f>E21/D21*100</f>
        <v>115.36891495601171</v>
      </c>
      <c r="G21" s="2">
        <f>E21/C21*100</f>
        <v>105.75483870967741</v>
      </c>
    </row>
    <row r="22" spans="1:7" ht="12.75">
      <c r="A22" s="145" t="s">
        <v>26</v>
      </c>
      <c r="B22" s="144" t="s">
        <v>27</v>
      </c>
      <c r="C22" s="132"/>
      <c r="D22" s="5"/>
      <c r="E22" s="138"/>
      <c r="F22" s="2"/>
      <c r="G22" s="2"/>
    </row>
    <row r="23" spans="1:7" ht="15.75" customHeight="1">
      <c r="A23" s="140" t="s">
        <v>28</v>
      </c>
      <c r="B23" s="144" t="s">
        <v>29</v>
      </c>
      <c r="C23" s="132">
        <v>1418</v>
      </c>
      <c r="D23" s="5">
        <f>C23/12*11</f>
        <v>1299.8333333333335</v>
      </c>
      <c r="E23" s="138">
        <v>2677</v>
      </c>
      <c r="F23" s="2">
        <f>E23/D23*100</f>
        <v>205.94948070265414</v>
      </c>
      <c r="G23" s="2">
        <f>E23/C23*100</f>
        <v>188.78702397743302</v>
      </c>
    </row>
    <row r="24" spans="1:7" ht="13.5" thickBot="1">
      <c r="A24" s="146" t="s">
        <v>30</v>
      </c>
      <c r="B24" s="147" t="s">
        <v>31</v>
      </c>
      <c r="C24" s="148">
        <v>-299</v>
      </c>
      <c r="D24" s="149">
        <v>-299</v>
      </c>
      <c r="E24" s="147">
        <v>-299</v>
      </c>
      <c r="F24" s="177">
        <v>100</v>
      </c>
      <c r="G24" s="177">
        <v>100</v>
      </c>
    </row>
    <row r="25" spans="1:7" ht="15" customHeight="1" thickBot="1">
      <c r="A25" s="151" t="s">
        <v>32</v>
      </c>
      <c r="B25" s="152" t="s">
        <v>33</v>
      </c>
      <c r="C25" s="179">
        <f>C26+C36+C38</f>
        <v>792956</v>
      </c>
      <c r="D25" s="153">
        <f>D26+D36+D37+D38</f>
        <v>644112</v>
      </c>
      <c r="E25" s="153">
        <f>E26+E36+E37+E38-1</f>
        <v>703508</v>
      </c>
      <c r="F25" s="154">
        <f>E25/D25*100</f>
        <v>109.22137764860769</v>
      </c>
      <c r="G25" s="154">
        <f aca="true" t="shared" si="0" ref="G25:G31">E25/C25*100</f>
        <v>88.71967675381737</v>
      </c>
    </row>
    <row r="26" spans="1:7" ht="28.5" customHeight="1" thickBot="1">
      <c r="A26" s="155" t="s">
        <v>34</v>
      </c>
      <c r="B26" s="156" t="s">
        <v>35</v>
      </c>
      <c r="C26" s="179">
        <f>C27+C31+C34+C35</f>
        <v>804084</v>
      </c>
      <c r="D26" s="153">
        <f>SUM(D27,D31,D34,D35)</f>
        <v>643692</v>
      </c>
      <c r="E26" s="176">
        <f>SUM(E27,E31,E34,E35)</f>
        <v>723336</v>
      </c>
      <c r="F26" s="154">
        <f>E26/D26*100</f>
        <v>112.37299826625156</v>
      </c>
      <c r="G26" s="154">
        <f t="shared" si="0"/>
        <v>89.95776560657842</v>
      </c>
    </row>
    <row r="27" spans="1:7" ht="25.5">
      <c r="A27" s="157" t="s">
        <v>126</v>
      </c>
      <c r="B27" s="158" t="s">
        <v>125</v>
      </c>
      <c r="C27" s="61">
        <f>C28+C29+C30</f>
        <v>197812</v>
      </c>
      <c r="D27" s="175">
        <f>D28+D29+D30</f>
        <v>164893</v>
      </c>
      <c r="E27" s="175">
        <f>E28+E29+E30</f>
        <v>181350</v>
      </c>
      <c r="F27" s="2">
        <f>E27/D27*100</f>
        <v>109.98041153960448</v>
      </c>
      <c r="G27" s="2">
        <f t="shared" si="0"/>
        <v>91.6779568479162</v>
      </c>
    </row>
    <row r="28" spans="1:7" ht="12.75">
      <c r="A28" s="160" t="s">
        <v>134</v>
      </c>
      <c r="B28" s="161" t="s">
        <v>90</v>
      </c>
      <c r="C28" s="61">
        <v>162313</v>
      </c>
      <c r="D28" s="159">
        <v>135260</v>
      </c>
      <c r="E28" s="162">
        <v>148786</v>
      </c>
      <c r="F28" s="2">
        <f aca="true" t="shared" si="1" ref="F28:F36">E28/D28*100</f>
        <v>110.00000000000001</v>
      </c>
      <c r="G28" s="2">
        <f t="shared" si="0"/>
        <v>91.6661019142028</v>
      </c>
    </row>
    <row r="29" spans="1:7" ht="32.25" customHeight="1">
      <c r="A29" s="160" t="s">
        <v>135</v>
      </c>
      <c r="B29" s="163" t="s">
        <v>137</v>
      </c>
      <c r="C29" s="61">
        <v>35176</v>
      </c>
      <c r="D29" s="159">
        <v>29310</v>
      </c>
      <c r="E29" s="162">
        <v>32241</v>
      </c>
      <c r="F29" s="2">
        <f t="shared" si="1"/>
        <v>110.00000000000001</v>
      </c>
      <c r="G29" s="2">
        <f t="shared" si="0"/>
        <v>91.65624289288151</v>
      </c>
    </row>
    <row r="30" spans="1:7" ht="42.75" customHeight="1">
      <c r="A30" s="160" t="s">
        <v>136</v>
      </c>
      <c r="B30" s="163" t="s">
        <v>138</v>
      </c>
      <c r="C30" s="61">
        <v>323</v>
      </c>
      <c r="D30" s="159">
        <v>323</v>
      </c>
      <c r="E30" s="162">
        <v>323</v>
      </c>
      <c r="F30" s="2">
        <f t="shared" si="1"/>
        <v>100</v>
      </c>
      <c r="G30" s="2">
        <f t="shared" si="0"/>
        <v>100</v>
      </c>
    </row>
    <row r="31" spans="1:7" ht="25.5">
      <c r="A31" s="142" t="s">
        <v>121</v>
      </c>
      <c r="B31" s="144" t="s">
        <v>122</v>
      </c>
      <c r="C31" s="139">
        <v>332822</v>
      </c>
      <c r="D31" s="139">
        <v>263966</v>
      </c>
      <c r="E31" s="138">
        <v>275253</v>
      </c>
      <c r="F31" s="2">
        <f t="shared" si="1"/>
        <v>104.27592947576582</v>
      </c>
      <c r="G31" s="2">
        <f t="shared" si="0"/>
        <v>82.70276604311013</v>
      </c>
    </row>
    <row r="32" spans="1:7" ht="51" hidden="1">
      <c r="A32" s="142" t="s">
        <v>91</v>
      </c>
      <c r="B32" s="164" t="s">
        <v>92</v>
      </c>
      <c r="C32" s="139"/>
      <c r="D32" s="139"/>
      <c r="E32" s="138"/>
      <c r="F32" s="2"/>
      <c r="G32" s="2"/>
    </row>
    <row r="33" spans="1:7" ht="12.75" customHeight="1" hidden="1">
      <c r="A33" s="178"/>
      <c r="B33" s="165"/>
      <c r="C33" s="139"/>
      <c r="D33" s="139"/>
      <c r="E33" s="138"/>
      <c r="F33" s="2" t="e">
        <f t="shared" si="1"/>
        <v>#DIV/0!</v>
      </c>
      <c r="G33" s="2" t="e">
        <f>E33/C33*100</f>
        <v>#DIV/0!</v>
      </c>
    </row>
    <row r="34" spans="1:7" ht="31.5" customHeight="1">
      <c r="A34" s="142" t="s">
        <v>124</v>
      </c>
      <c r="B34" s="144" t="s">
        <v>123</v>
      </c>
      <c r="C34" s="139">
        <v>174592</v>
      </c>
      <c r="D34" s="139">
        <v>151789</v>
      </c>
      <c r="E34" s="138">
        <v>164657</v>
      </c>
      <c r="F34" s="2">
        <f t="shared" si="1"/>
        <v>108.4775576622812</v>
      </c>
      <c r="G34" s="2">
        <f>E34/C34*100</f>
        <v>94.30959035923753</v>
      </c>
    </row>
    <row r="35" spans="1:7" ht="15" customHeight="1">
      <c r="A35" s="105" t="s">
        <v>127</v>
      </c>
      <c r="B35" s="166" t="s">
        <v>36</v>
      </c>
      <c r="C35" s="139">
        <v>98858</v>
      </c>
      <c r="D35" s="139">
        <v>63044</v>
      </c>
      <c r="E35" s="138">
        <v>102076</v>
      </c>
      <c r="F35" s="2">
        <f t="shared" si="1"/>
        <v>161.91231520842587</v>
      </c>
      <c r="G35" s="2">
        <f>E35/C35*100</f>
        <v>103.25517408808594</v>
      </c>
    </row>
    <row r="36" spans="1:7" ht="24.75" customHeight="1">
      <c r="A36" s="142" t="s">
        <v>37</v>
      </c>
      <c r="B36" s="144" t="s">
        <v>93</v>
      </c>
      <c r="C36" s="139">
        <v>5270</v>
      </c>
      <c r="D36" s="150">
        <v>420</v>
      </c>
      <c r="E36" s="147">
        <v>420</v>
      </c>
      <c r="F36" s="2">
        <f t="shared" si="1"/>
        <v>100</v>
      </c>
      <c r="G36" s="2">
        <f>E36/C36*100</f>
        <v>7.969639468690702</v>
      </c>
    </row>
    <row r="37" spans="1:7" ht="51">
      <c r="A37" s="167" t="s">
        <v>130</v>
      </c>
      <c r="B37" s="6" t="s">
        <v>131</v>
      </c>
      <c r="C37" s="150"/>
      <c r="D37" s="139"/>
      <c r="E37" s="139">
        <v>2</v>
      </c>
      <c r="F37" s="147"/>
      <c r="G37" s="150"/>
    </row>
    <row r="38" spans="1:7" ht="54" customHeight="1" thickBot="1">
      <c r="A38" s="167" t="s">
        <v>128</v>
      </c>
      <c r="B38" s="6" t="s">
        <v>94</v>
      </c>
      <c r="C38" s="150">
        <v>-16398</v>
      </c>
      <c r="D38" s="126"/>
      <c r="E38" s="168">
        <v>-20249</v>
      </c>
      <c r="F38" s="147"/>
      <c r="G38" s="2">
        <f>E38/C38*100</f>
        <v>123.4845712891816</v>
      </c>
    </row>
    <row r="39" spans="1:7" ht="27" customHeight="1" thickBot="1">
      <c r="A39" s="169" t="s">
        <v>38</v>
      </c>
      <c r="B39" s="170" t="s">
        <v>39</v>
      </c>
      <c r="C39" s="153"/>
      <c r="D39" s="153"/>
      <c r="E39" s="171"/>
      <c r="F39" s="153"/>
      <c r="G39" s="153"/>
    </row>
    <row r="40" spans="1:7" ht="18" customHeight="1" thickBot="1">
      <c r="A40" s="192" t="s">
        <v>40</v>
      </c>
      <c r="B40" s="193"/>
      <c r="C40" s="153">
        <f>C7+C25</f>
        <v>1016686</v>
      </c>
      <c r="D40" s="153">
        <f>D7+D25</f>
        <v>849172.9166666667</v>
      </c>
      <c r="E40" s="153">
        <f>E7+E25</f>
        <v>930026</v>
      </c>
      <c r="F40" s="172">
        <f>E40/D40*100</f>
        <v>109.52139213891947</v>
      </c>
      <c r="G40" s="172">
        <f>E40/C40*100</f>
        <v>91.47622766517883</v>
      </c>
    </row>
    <row r="41" ht="10.5" customHeight="1">
      <c r="A41" s="173"/>
    </row>
    <row r="42" ht="12.75" hidden="1"/>
    <row r="43" spans="1:2" ht="14.25">
      <c r="A43" s="180" t="s">
        <v>115</v>
      </c>
      <c r="B43" s="180"/>
    </row>
    <row r="44" spans="1:2" ht="14.25">
      <c r="A44" s="119" t="s">
        <v>114</v>
      </c>
      <c r="B44" s="119"/>
    </row>
    <row r="46" ht="12.75">
      <c r="A46" s="62" t="s">
        <v>116</v>
      </c>
    </row>
    <row r="47" ht="12.75">
      <c r="A47" s="62" t="s">
        <v>132</v>
      </c>
    </row>
  </sheetData>
  <sheetProtection/>
  <mergeCells count="12">
    <mergeCell ref="B4:B6"/>
    <mergeCell ref="C4:C6"/>
    <mergeCell ref="D4:D6"/>
    <mergeCell ref="A43:B43"/>
    <mergeCell ref="A1:G1"/>
    <mergeCell ref="A2:G2"/>
    <mergeCell ref="E3:G3"/>
    <mergeCell ref="E4:E6"/>
    <mergeCell ref="F4:F6"/>
    <mergeCell ref="G4:G6"/>
    <mergeCell ref="A40:B40"/>
    <mergeCell ref="A4:A6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1" width="6.7109375" style="62" customWidth="1"/>
    <col min="2" max="2" width="59.421875" style="62" customWidth="1"/>
    <col min="3" max="3" width="10.421875" style="62" customWidth="1"/>
    <col min="4" max="4" width="8.421875" style="62" hidden="1" customWidth="1"/>
    <col min="5" max="5" width="10.8515625" style="62" customWidth="1"/>
    <col min="6" max="6" width="6.7109375" style="62" hidden="1" customWidth="1"/>
    <col min="7" max="7" width="8.28125" style="62" customWidth="1"/>
    <col min="8" max="16384" width="9.140625" style="62" customWidth="1"/>
  </cols>
  <sheetData>
    <row r="1" spans="1:7" ht="12.75">
      <c r="A1" s="181" t="s">
        <v>105</v>
      </c>
      <c r="B1" s="181"/>
      <c r="C1" s="181"/>
      <c r="D1" s="181"/>
      <c r="E1" s="181"/>
      <c r="F1" s="181"/>
      <c r="G1" s="181"/>
    </row>
    <row r="2" spans="1:7" ht="12.75">
      <c r="A2" s="181" t="s">
        <v>139</v>
      </c>
      <c r="B2" s="181"/>
      <c r="C2" s="181"/>
      <c r="D2" s="181"/>
      <c r="E2" s="181"/>
      <c r="F2" s="181"/>
      <c r="G2" s="181"/>
    </row>
    <row r="3" spans="5:7" ht="12.75" customHeight="1" thickBot="1">
      <c r="E3" s="197" t="s">
        <v>41</v>
      </c>
      <c r="F3" s="197"/>
      <c r="G3" s="197"/>
    </row>
    <row r="4" spans="1:7" s="68" customFormat="1" ht="38.25" customHeight="1" thickBot="1">
      <c r="A4" s="63" t="s">
        <v>42</v>
      </c>
      <c r="B4" s="64" t="s">
        <v>43</v>
      </c>
      <c r="C4" s="65" t="s">
        <v>83</v>
      </c>
      <c r="D4" s="66" t="s">
        <v>44</v>
      </c>
      <c r="E4" s="65" t="s">
        <v>45</v>
      </c>
      <c r="F4" s="65" t="s">
        <v>46</v>
      </c>
      <c r="G4" s="67" t="s">
        <v>117</v>
      </c>
    </row>
    <row r="5" spans="1:7" ht="12" customHeight="1" thickBot="1">
      <c r="A5" s="69">
        <v>100</v>
      </c>
      <c r="B5" s="70" t="s">
        <v>47</v>
      </c>
      <c r="C5" s="7">
        <f>SUM(C6:C13)</f>
        <v>56226</v>
      </c>
      <c r="D5" s="7">
        <f>SUM(D6:D13)</f>
        <v>0</v>
      </c>
      <c r="E5" s="7">
        <f>SUM(E6:E13)</f>
        <v>51651</v>
      </c>
      <c r="F5" s="8"/>
      <c r="G5" s="9">
        <f>E5/C5*100</f>
        <v>91.8631949631843</v>
      </c>
    </row>
    <row r="6" spans="1:7" s="73" customFormat="1" ht="12.75" customHeight="1">
      <c r="A6" s="71">
        <v>102</v>
      </c>
      <c r="B6" s="72" t="s">
        <v>81</v>
      </c>
      <c r="C6" s="10">
        <v>4427</v>
      </c>
      <c r="D6" s="11"/>
      <c r="E6" s="10">
        <v>4070</v>
      </c>
      <c r="F6" s="11"/>
      <c r="G6" s="12">
        <f>E6/C6*100</f>
        <v>91.93584820420149</v>
      </c>
    </row>
    <row r="7" spans="1:7" ht="23.25" customHeight="1">
      <c r="A7" s="74">
        <v>103</v>
      </c>
      <c r="B7" s="75" t="s">
        <v>48</v>
      </c>
      <c r="C7" s="13">
        <v>797</v>
      </c>
      <c r="D7" s="14"/>
      <c r="E7" s="13">
        <v>682</v>
      </c>
      <c r="F7" s="14"/>
      <c r="G7" s="15">
        <f>E7/C7*100</f>
        <v>85.57089084065245</v>
      </c>
    </row>
    <row r="8" spans="1:7" ht="24" customHeight="1">
      <c r="A8" s="74">
        <v>104</v>
      </c>
      <c r="B8" s="75" t="s">
        <v>82</v>
      </c>
      <c r="C8" s="13">
        <v>20445</v>
      </c>
      <c r="D8" s="14"/>
      <c r="E8" s="13">
        <v>18779</v>
      </c>
      <c r="F8" s="14"/>
      <c r="G8" s="15">
        <f aca="true" t="shared" si="0" ref="G8:G14">E8/C8*100</f>
        <v>91.85130838835902</v>
      </c>
    </row>
    <row r="9" spans="1:7" ht="12.75">
      <c r="A9" s="3">
        <v>105</v>
      </c>
      <c r="B9" s="4" t="s">
        <v>120</v>
      </c>
      <c r="C9" s="16">
        <v>58</v>
      </c>
      <c r="D9" s="17"/>
      <c r="E9" s="16">
        <v>58</v>
      </c>
      <c r="F9" s="17"/>
      <c r="G9" s="15">
        <f t="shared" si="0"/>
        <v>100</v>
      </c>
    </row>
    <row r="10" spans="1:7" ht="24.75" customHeight="1">
      <c r="A10" s="3">
        <v>106</v>
      </c>
      <c r="B10" s="4" t="s">
        <v>110</v>
      </c>
      <c r="C10" s="16">
        <v>7017</v>
      </c>
      <c r="D10" s="17"/>
      <c r="E10" s="16">
        <v>6150</v>
      </c>
      <c r="F10" s="17"/>
      <c r="G10" s="15">
        <f t="shared" si="0"/>
        <v>87.64429243266353</v>
      </c>
    </row>
    <row r="11" spans="1:7" ht="14.25" customHeight="1">
      <c r="A11" s="3">
        <v>107</v>
      </c>
      <c r="B11" s="4" t="s">
        <v>111</v>
      </c>
      <c r="C11" s="16"/>
      <c r="D11" s="17"/>
      <c r="E11" s="16"/>
      <c r="F11" s="17"/>
      <c r="G11" s="15"/>
    </row>
    <row r="12" spans="1:7" ht="12.75" customHeight="1">
      <c r="A12" s="3">
        <v>111</v>
      </c>
      <c r="B12" s="4" t="s">
        <v>112</v>
      </c>
      <c r="C12" s="16">
        <v>115</v>
      </c>
      <c r="D12" s="17"/>
      <c r="E12" s="16">
        <v>0</v>
      </c>
      <c r="F12" s="17"/>
      <c r="G12" s="15"/>
    </row>
    <row r="13" spans="1:7" ht="12.75" customHeight="1" thickBot="1">
      <c r="A13" s="76">
        <v>113</v>
      </c>
      <c r="B13" s="77" t="s">
        <v>50</v>
      </c>
      <c r="C13" s="18">
        <v>23367</v>
      </c>
      <c r="D13" s="19"/>
      <c r="E13" s="18">
        <v>21912</v>
      </c>
      <c r="F13" s="19"/>
      <c r="G13" s="20">
        <f t="shared" si="0"/>
        <v>93.77326999614841</v>
      </c>
    </row>
    <row r="14" spans="1:7" ht="12.75" customHeight="1" thickBot="1">
      <c r="A14" s="78">
        <v>200</v>
      </c>
      <c r="B14" s="79" t="s">
        <v>113</v>
      </c>
      <c r="C14" s="7">
        <v>626</v>
      </c>
      <c r="D14" s="8"/>
      <c r="E14" s="7">
        <v>459</v>
      </c>
      <c r="F14" s="8"/>
      <c r="G14" s="9">
        <f t="shared" si="0"/>
        <v>73.3226837060703</v>
      </c>
    </row>
    <row r="15" spans="1:7" ht="14.25" customHeight="1" thickBot="1">
      <c r="A15" s="80">
        <v>300</v>
      </c>
      <c r="B15" s="81" t="s">
        <v>51</v>
      </c>
      <c r="C15" s="1">
        <f>SUM(C16:C18)</f>
        <v>8067</v>
      </c>
      <c r="D15" s="1">
        <f>SUM(D16:D18)</f>
        <v>0</v>
      </c>
      <c r="E15" s="1">
        <f>SUM(E16:E18)</f>
        <v>6267</v>
      </c>
      <c r="F15" s="21"/>
      <c r="G15" s="9">
        <f>E15/C15*100</f>
        <v>77.68687244328747</v>
      </c>
    </row>
    <row r="16" spans="1:7" ht="26.25" customHeight="1">
      <c r="A16" s="82">
        <v>309</v>
      </c>
      <c r="B16" s="75" t="s">
        <v>95</v>
      </c>
      <c r="C16" s="22">
        <v>19</v>
      </c>
      <c r="D16" s="23"/>
      <c r="E16" s="22">
        <v>19</v>
      </c>
      <c r="F16" s="23"/>
      <c r="G16" s="15">
        <f aca="true" t="shared" si="1" ref="G16:G31">E16/C16*100</f>
        <v>100</v>
      </c>
    </row>
    <row r="17" spans="1:7" ht="13.5" customHeight="1">
      <c r="A17" s="83">
        <v>310</v>
      </c>
      <c r="B17" s="75" t="s">
        <v>52</v>
      </c>
      <c r="C17" s="13">
        <v>7879</v>
      </c>
      <c r="D17" s="14"/>
      <c r="E17" s="13">
        <v>6083</v>
      </c>
      <c r="F17" s="14"/>
      <c r="G17" s="15">
        <f t="shared" si="1"/>
        <v>77.20522908998603</v>
      </c>
    </row>
    <row r="18" spans="1:7" ht="24" customHeight="1" thickBot="1">
      <c r="A18" s="84">
        <v>314</v>
      </c>
      <c r="B18" s="85" t="s">
        <v>96</v>
      </c>
      <c r="C18" s="24">
        <v>169</v>
      </c>
      <c r="D18" s="25"/>
      <c r="E18" s="24">
        <v>165</v>
      </c>
      <c r="F18" s="25"/>
      <c r="G18" s="15">
        <f t="shared" si="1"/>
        <v>97.63313609467455</v>
      </c>
    </row>
    <row r="19" spans="1:7" ht="12.75" customHeight="1" thickBot="1">
      <c r="A19" s="80">
        <v>400</v>
      </c>
      <c r="B19" s="86" t="s">
        <v>53</v>
      </c>
      <c r="C19" s="1">
        <f>SUM(C20:C26)</f>
        <v>174795</v>
      </c>
      <c r="D19" s="1">
        <f>SUM(D20:D26)</f>
        <v>0</v>
      </c>
      <c r="E19" s="1">
        <f>SUM(E20:E26)</f>
        <v>121285</v>
      </c>
      <c r="F19" s="21"/>
      <c r="G19" s="9">
        <f>E19/C19*100</f>
        <v>69.38699619554335</v>
      </c>
    </row>
    <row r="20" spans="1:7" ht="12" customHeight="1">
      <c r="A20" s="87">
        <v>405</v>
      </c>
      <c r="B20" s="88" t="s">
        <v>54</v>
      </c>
      <c r="C20" s="26">
        <v>315</v>
      </c>
      <c r="D20" s="27"/>
      <c r="E20" s="26">
        <v>295</v>
      </c>
      <c r="F20" s="27"/>
      <c r="G20" s="15">
        <f t="shared" si="1"/>
        <v>93.65079365079364</v>
      </c>
    </row>
    <row r="21" spans="1:7" ht="12" customHeight="1">
      <c r="A21" s="89">
        <v>406</v>
      </c>
      <c r="B21" s="90" t="s">
        <v>55</v>
      </c>
      <c r="C21" s="22">
        <v>53048</v>
      </c>
      <c r="D21" s="23"/>
      <c r="E21" s="22">
        <v>40567</v>
      </c>
      <c r="F21" s="23"/>
      <c r="G21" s="15">
        <f t="shared" si="1"/>
        <v>76.47225154576986</v>
      </c>
    </row>
    <row r="22" spans="1:7" ht="12" customHeight="1">
      <c r="A22" s="89">
        <v>407</v>
      </c>
      <c r="B22" s="91" t="s">
        <v>56</v>
      </c>
      <c r="C22" s="22"/>
      <c r="D22" s="23"/>
      <c r="E22" s="22"/>
      <c r="F22" s="23"/>
      <c r="G22" s="15"/>
    </row>
    <row r="23" spans="1:7" ht="12" customHeight="1">
      <c r="A23" s="92">
        <v>408</v>
      </c>
      <c r="B23" s="93" t="s">
        <v>57</v>
      </c>
      <c r="C23" s="24">
        <v>1079</v>
      </c>
      <c r="D23" s="25"/>
      <c r="E23" s="24">
        <v>673</v>
      </c>
      <c r="F23" s="25"/>
      <c r="G23" s="15">
        <f t="shared" si="1"/>
        <v>62.3725671918443</v>
      </c>
    </row>
    <row r="24" spans="1:7" ht="12" customHeight="1">
      <c r="A24" s="94">
        <v>409</v>
      </c>
      <c r="B24" s="95" t="s">
        <v>97</v>
      </c>
      <c r="C24" s="13">
        <v>119242</v>
      </c>
      <c r="D24" s="28"/>
      <c r="E24" s="29">
        <v>79085</v>
      </c>
      <c r="F24" s="30"/>
      <c r="G24" s="15">
        <f t="shared" si="1"/>
        <v>66.32310762986197</v>
      </c>
    </row>
    <row r="25" spans="1:7" ht="12" customHeight="1">
      <c r="A25" s="94">
        <v>410</v>
      </c>
      <c r="B25" s="95" t="s">
        <v>98</v>
      </c>
      <c r="C25" s="13"/>
      <c r="D25" s="28"/>
      <c r="E25" s="29"/>
      <c r="F25" s="30"/>
      <c r="G25" s="15"/>
    </row>
    <row r="26" spans="1:7" ht="12" customHeight="1" thickBot="1">
      <c r="A26" s="92">
        <v>412</v>
      </c>
      <c r="B26" s="96" t="s">
        <v>58</v>
      </c>
      <c r="C26" s="24">
        <v>1111</v>
      </c>
      <c r="D26" s="25"/>
      <c r="E26" s="24">
        <v>665</v>
      </c>
      <c r="F26" s="25"/>
      <c r="G26" s="15">
        <f t="shared" si="1"/>
        <v>59.855985598559855</v>
      </c>
    </row>
    <row r="27" spans="1:7" s="99" customFormat="1" ht="15.75" customHeight="1" thickBot="1">
      <c r="A27" s="97">
        <v>500</v>
      </c>
      <c r="B27" s="98" t="s">
        <v>59</v>
      </c>
      <c r="C27" s="31">
        <f>SUM(C28:C31)</f>
        <v>302602</v>
      </c>
      <c r="D27" s="31">
        <f>SUM(D28:D31)</f>
        <v>0</v>
      </c>
      <c r="E27" s="31">
        <f>SUM(E28:E31)</f>
        <v>287436</v>
      </c>
      <c r="F27" s="32"/>
      <c r="G27" s="9">
        <f>E27/C27*100</f>
        <v>94.98813623174995</v>
      </c>
    </row>
    <row r="28" spans="1:7" ht="12" customHeight="1">
      <c r="A28" s="100">
        <v>501</v>
      </c>
      <c r="B28" s="38" t="s">
        <v>60</v>
      </c>
      <c r="C28" s="13">
        <v>1977</v>
      </c>
      <c r="D28" s="14"/>
      <c r="E28" s="13">
        <v>1921</v>
      </c>
      <c r="F28" s="14"/>
      <c r="G28" s="15">
        <f t="shared" si="1"/>
        <v>97.16742539200808</v>
      </c>
    </row>
    <row r="29" spans="1:7" ht="12" customHeight="1">
      <c r="A29" s="100">
        <v>502</v>
      </c>
      <c r="B29" s="38" t="s">
        <v>61</v>
      </c>
      <c r="C29" s="13">
        <v>65722</v>
      </c>
      <c r="D29" s="14"/>
      <c r="E29" s="13">
        <v>63691</v>
      </c>
      <c r="F29" s="14"/>
      <c r="G29" s="15">
        <f t="shared" si="1"/>
        <v>96.90971059919053</v>
      </c>
    </row>
    <row r="30" spans="1:7" ht="12" customHeight="1">
      <c r="A30" s="101">
        <v>503</v>
      </c>
      <c r="B30" s="40" t="s">
        <v>62</v>
      </c>
      <c r="C30" s="16">
        <v>220503</v>
      </c>
      <c r="D30" s="17"/>
      <c r="E30" s="16">
        <v>208216</v>
      </c>
      <c r="F30" s="17"/>
      <c r="G30" s="15">
        <f t="shared" si="1"/>
        <v>94.4277402121513</v>
      </c>
    </row>
    <row r="31" spans="1:7" ht="12" customHeight="1" thickBot="1">
      <c r="A31" s="101">
        <v>505</v>
      </c>
      <c r="B31" s="40" t="s">
        <v>63</v>
      </c>
      <c r="C31" s="16">
        <v>14400</v>
      </c>
      <c r="D31" s="17"/>
      <c r="E31" s="16">
        <v>13608</v>
      </c>
      <c r="F31" s="17"/>
      <c r="G31" s="15">
        <f t="shared" si="1"/>
        <v>94.5</v>
      </c>
    </row>
    <row r="32" spans="1:7" s="99" customFormat="1" ht="12" customHeight="1" thickBot="1">
      <c r="A32" s="97">
        <v>600</v>
      </c>
      <c r="B32" s="98" t="s">
        <v>64</v>
      </c>
      <c r="C32" s="31">
        <v>317</v>
      </c>
      <c r="D32" s="32"/>
      <c r="E32" s="31">
        <v>317</v>
      </c>
      <c r="F32" s="32"/>
      <c r="G32" s="9">
        <f>E32/C32*100</f>
        <v>100</v>
      </c>
    </row>
    <row r="33" spans="1:7" s="99" customFormat="1" ht="12" customHeight="1" thickBot="1">
      <c r="A33" s="69">
        <v>700</v>
      </c>
      <c r="B33" s="70" t="s">
        <v>65</v>
      </c>
      <c r="C33" s="33">
        <f>SUM(C34:C38)</f>
        <v>304195</v>
      </c>
      <c r="D33" s="33">
        <f>SUM(D34:D38)</f>
        <v>0</v>
      </c>
      <c r="E33" s="33">
        <f>SUM(E34:E38)</f>
        <v>284393</v>
      </c>
      <c r="F33" s="34"/>
      <c r="G33" s="9">
        <f>E33/C33*100</f>
        <v>93.49035980210063</v>
      </c>
    </row>
    <row r="34" spans="1:7" s="99" customFormat="1" ht="12" customHeight="1">
      <c r="A34" s="102">
        <v>701</v>
      </c>
      <c r="B34" s="36" t="s">
        <v>66</v>
      </c>
      <c r="C34" s="35">
        <v>114077</v>
      </c>
      <c r="D34" s="36"/>
      <c r="E34" s="35">
        <v>105284</v>
      </c>
      <c r="F34" s="36"/>
      <c r="G34" s="15">
        <f aca="true" t="shared" si="2" ref="G34:G46">E34/C34*100</f>
        <v>92.29204835330522</v>
      </c>
    </row>
    <row r="35" spans="1:7" s="99" customFormat="1" ht="12" customHeight="1">
      <c r="A35" s="100">
        <v>702</v>
      </c>
      <c r="B35" s="38" t="s">
        <v>67</v>
      </c>
      <c r="C35" s="37">
        <v>118125</v>
      </c>
      <c r="D35" s="38"/>
      <c r="E35" s="37">
        <v>111323</v>
      </c>
      <c r="F35" s="38"/>
      <c r="G35" s="15">
        <f t="shared" si="2"/>
        <v>94.24169312169313</v>
      </c>
    </row>
    <row r="36" spans="1:7" s="99" customFormat="1" ht="12" customHeight="1">
      <c r="A36" s="100">
        <v>703</v>
      </c>
      <c r="B36" s="38" t="s">
        <v>129</v>
      </c>
      <c r="C36" s="37">
        <v>41393</v>
      </c>
      <c r="D36" s="38"/>
      <c r="E36" s="37">
        <v>38712</v>
      </c>
      <c r="F36" s="38"/>
      <c r="G36" s="15">
        <f t="shared" si="2"/>
        <v>93.52305945449714</v>
      </c>
    </row>
    <row r="37" spans="1:7" s="99" customFormat="1" ht="12" customHeight="1">
      <c r="A37" s="100">
        <v>707</v>
      </c>
      <c r="B37" s="42" t="s">
        <v>68</v>
      </c>
      <c r="C37" s="37">
        <v>17511</v>
      </c>
      <c r="D37" s="38"/>
      <c r="E37" s="37">
        <v>16991</v>
      </c>
      <c r="F37" s="38"/>
      <c r="G37" s="15">
        <f t="shared" si="2"/>
        <v>97.03043801039347</v>
      </c>
    </row>
    <row r="38" spans="1:7" s="99" customFormat="1" ht="12" customHeight="1" thickBot="1">
      <c r="A38" s="101">
        <v>709</v>
      </c>
      <c r="B38" s="103" t="s">
        <v>69</v>
      </c>
      <c r="C38" s="39">
        <v>13089</v>
      </c>
      <c r="D38" s="40"/>
      <c r="E38" s="39">
        <v>12083</v>
      </c>
      <c r="F38" s="40"/>
      <c r="G38" s="15">
        <f t="shared" si="2"/>
        <v>92.31415692566277</v>
      </c>
    </row>
    <row r="39" spans="1:7" s="99" customFormat="1" ht="12" customHeight="1" thickBot="1">
      <c r="A39" s="80">
        <v>800</v>
      </c>
      <c r="B39" s="86" t="s">
        <v>70</v>
      </c>
      <c r="C39" s="31">
        <f>SUM(C40:C41)</f>
        <v>198628</v>
      </c>
      <c r="D39" s="31">
        <f>SUM(D40:D41)</f>
        <v>0</v>
      </c>
      <c r="E39" s="31">
        <f>SUM(E40:E41)</f>
        <v>123845</v>
      </c>
      <c r="F39" s="32"/>
      <c r="G39" s="9">
        <f>E39/C39*100</f>
        <v>62.35022252653201</v>
      </c>
    </row>
    <row r="40" spans="1:7" s="99" customFormat="1" ht="12" customHeight="1">
      <c r="A40" s="102">
        <v>801</v>
      </c>
      <c r="B40" s="36" t="s">
        <v>71</v>
      </c>
      <c r="C40" s="35">
        <v>190986</v>
      </c>
      <c r="D40" s="36"/>
      <c r="E40" s="35">
        <v>117497</v>
      </c>
      <c r="F40" s="36"/>
      <c r="G40" s="15">
        <f t="shared" si="2"/>
        <v>61.52126333867404</v>
      </c>
    </row>
    <row r="41" spans="1:7" s="99" customFormat="1" ht="12" customHeight="1" thickBot="1">
      <c r="A41" s="101">
        <v>804</v>
      </c>
      <c r="B41" s="40" t="s">
        <v>72</v>
      </c>
      <c r="C41" s="39">
        <v>7642</v>
      </c>
      <c r="D41" s="40"/>
      <c r="E41" s="39">
        <v>6348</v>
      </c>
      <c r="F41" s="40"/>
      <c r="G41" s="15">
        <f t="shared" si="2"/>
        <v>83.06725987961266</v>
      </c>
    </row>
    <row r="42" spans="1:7" s="99" customFormat="1" ht="12" customHeight="1" thickBot="1">
      <c r="A42" s="104">
        <v>1000</v>
      </c>
      <c r="B42" s="86" t="s">
        <v>74</v>
      </c>
      <c r="C42" s="31">
        <f>SUM(C43:C46)</f>
        <v>40249</v>
      </c>
      <c r="D42" s="31">
        <f>SUM(D43:D46)</f>
        <v>0</v>
      </c>
      <c r="E42" s="31">
        <f>SUM(E43:E46)</f>
        <v>34303</v>
      </c>
      <c r="F42" s="32"/>
      <c r="G42" s="9">
        <f>E42/C42*100</f>
        <v>85.22696216055057</v>
      </c>
    </row>
    <row r="43" spans="1:7" s="99" customFormat="1" ht="12" customHeight="1">
      <c r="A43" s="105">
        <v>1002</v>
      </c>
      <c r="B43" s="41" t="s">
        <v>99</v>
      </c>
      <c r="C43" s="37"/>
      <c r="D43" s="36"/>
      <c r="E43" s="37"/>
      <c r="F43" s="36"/>
      <c r="G43" s="15"/>
    </row>
    <row r="44" spans="1:7" s="107" customFormat="1" ht="12" customHeight="1">
      <c r="A44" s="106">
        <v>1003</v>
      </c>
      <c r="B44" s="42" t="s">
        <v>75</v>
      </c>
      <c r="C44" s="41">
        <v>32858</v>
      </c>
      <c r="D44" s="42"/>
      <c r="E44" s="41">
        <v>27466</v>
      </c>
      <c r="F44" s="42"/>
      <c r="G44" s="15">
        <f t="shared" si="2"/>
        <v>83.5899933045225</v>
      </c>
    </row>
    <row r="45" spans="1:7" s="107" customFormat="1" ht="12" customHeight="1">
      <c r="A45" s="112">
        <v>1004</v>
      </c>
      <c r="B45" s="103" t="s">
        <v>133</v>
      </c>
      <c r="C45" s="174">
        <v>4892</v>
      </c>
      <c r="D45" s="103"/>
      <c r="E45" s="174">
        <v>4692</v>
      </c>
      <c r="F45" s="103"/>
      <c r="G45" s="15">
        <f t="shared" si="2"/>
        <v>95.91169255928045</v>
      </c>
    </row>
    <row r="46" spans="1:7" s="99" customFormat="1" ht="12" customHeight="1" thickBot="1">
      <c r="A46" s="108">
        <v>1006</v>
      </c>
      <c r="B46" s="109" t="s">
        <v>76</v>
      </c>
      <c r="C46" s="43">
        <v>2499</v>
      </c>
      <c r="D46" s="44"/>
      <c r="E46" s="43">
        <v>2145</v>
      </c>
      <c r="F46" s="44"/>
      <c r="G46" s="15">
        <f t="shared" si="2"/>
        <v>85.8343337334934</v>
      </c>
    </row>
    <row r="47" spans="1:7" ht="13.5" customHeight="1" hidden="1">
      <c r="A47" s="110">
        <v>1101</v>
      </c>
      <c r="B47" s="111" t="s">
        <v>77</v>
      </c>
      <c r="C47" s="26"/>
      <c r="D47" s="27"/>
      <c r="E47" s="26"/>
      <c r="F47" s="27"/>
      <c r="G47" s="45"/>
    </row>
    <row r="48" spans="1:7" ht="13.5" customHeight="1" hidden="1">
      <c r="A48" s="105">
        <v>1102</v>
      </c>
      <c r="B48" s="42" t="s">
        <v>78</v>
      </c>
      <c r="C48" s="13"/>
      <c r="D48" s="14"/>
      <c r="E48" s="13"/>
      <c r="F48" s="14"/>
      <c r="G48" s="15"/>
    </row>
    <row r="49" spans="1:7" ht="14.25" customHeight="1" hidden="1">
      <c r="A49" s="105">
        <v>1103</v>
      </c>
      <c r="B49" s="42" t="s">
        <v>79</v>
      </c>
      <c r="C49" s="13"/>
      <c r="D49" s="14"/>
      <c r="E49" s="13"/>
      <c r="F49" s="14"/>
      <c r="G49" s="15"/>
    </row>
    <row r="50" spans="1:7" ht="13.5" customHeight="1" hidden="1" thickBot="1">
      <c r="A50" s="112">
        <v>1104</v>
      </c>
      <c r="B50" s="96" t="s">
        <v>80</v>
      </c>
      <c r="C50" s="24"/>
      <c r="D50" s="25"/>
      <c r="E50" s="24"/>
      <c r="F50" s="25"/>
      <c r="G50" s="46"/>
    </row>
    <row r="51" spans="1:7" ht="13.5" customHeight="1" thickBot="1">
      <c r="A51" s="104">
        <v>1100</v>
      </c>
      <c r="B51" s="86" t="s">
        <v>73</v>
      </c>
      <c r="C51" s="1">
        <f>SUM(C52:C54)</f>
        <v>9022</v>
      </c>
      <c r="D51" s="1">
        <f>SUM(D52:D54)</f>
        <v>0</v>
      </c>
      <c r="E51" s="1">
        <f>SUM(E52:E54)</f>
        <v>8681</v>
      </c>
      <c r="F51" s="47"/>
      <c r="G51" s="9">
        <f>E51/C51*100</f>
        <v>96.22035025493238</v>
      </c>
    </row>
    <row r="52" spans="1:7" ht="13.5" customHeight="1">
      <c r="A52" s="106">
        <v>1101</v>
      </c>
      <c r="B52" s="113" t="s">
        <v>100</v>
      </c>
      <c r="C52" s="22"/>
      <c r="D52" s="48"/>
      <c r="E52" s="49"/>
      <c r="F52" s="50"/>
      <c r="G52" s="15"/>
    </row>
    <row r="53" spans="1:7" ht="13.5" customHeight="1">
      <c r="A53" s="105">
        <v>1102</v>
      </c>
      <c r="B53" s="42" t="s">
        <v>101</v>
      </c>
      <c r="C53" s="13">
        <v>9022</v>
      </c>
      <c r="D53" s="28"/>
      <c r="E53" s="29">
        <v>8681</v>
      </c>
      <c r="F53" s="30"/>
      <c r="G53" s="15">
        <f>E53/C53*100</f>
        <v>96.22035025493238</v>
      </c>
    </row>
    <row r="54" spans="1:7" ht="13.5" customHeight="1" thickBot="1">
      <c r="A54" s="114">
        <v>1103</v>
      </c>
      <c r="B54" s="103" t="s">
        <v>102</v>
      </c>
      <c r="C54" s="16"/>
      <c r="D54" s="51"/>
      <c r="E54" s="52"/>
      <c r="F54" s="53"/>
      <c r="G54" s="15"/>
    </row>
    <row r="55" spans="1:7" ht="13.5" customHeight="1" thickBot="1">
      <c r="A55" s="104">
        <v>1200</v>
      </c>
      <c r="B55" s="86" t="s">
        <v>103</v>
      </c>
      <c r="C55" s="1">
        <v>365</v>
      </c>
      <c r="D55" s="54"/>
      <c r="E55" s="55">
        <v>365</v>
      </c>
      <c r="F55" s="47"/>
      <c r="G55" s="9">
        <f>E55/C55*100</f>
        <v>100</v>
      </c>
    </row>
    <row r="56" spans="1:7" ht="13.5" customHeight="1" thickBot="1">
      <c r="A56" s="115">
        <v>1300</v>
      </c>
      <c r="B56" s="116" t="s">
        <v>49</v>
      </c>
      <c r="C56" s="56"/>
      <c r="D56" s="57"/>
      <c r="E56" s="58"/>
      <c r="F56" s="59"/>
      <c r="G56" s="60"/>
    </row>
    <row r="57" spans="1:7" ht="16.5" customHeight="1" thickBot="1">
      <c r="A57" s="117"/>
      <c r="B57" s="118" t="s">
        <v>104</v>
      </c>
      <c r="C57" s="1">
        <f>C5+C14+C15+C19+C27+C32+C33+C39+C42+C51+C56+C55</f>
        <v>1095092</v>
      </c>
      <c r="D57" s="1">
        <f>D5+D14+D15+D19+D27+D32+D33+D39+D42+D51+D56+D55-1</f>
        <v>-1</v>
      </c>
      <c r="E57" s="1">
        <f>E5+E14+E15+E19+E27+E32+E33+E39+E42+E51+E56+E55</f>
        <v>919002</v>
      </c>
      <c r="F57" s="47"/>
      <c r="G57" s="9">
        <f>E57/C57*100</f>
        <v>83.92007246879714</v>
      </c>
    </row>
    <row r="58" ht="9.75" customHeight="1"/>
    <row r="59" spans="1:2" ht="14.25">
      <c r="A59" s="180" t="s">
        <v>115</v>
      </c>
      <c r="B59" s="180"/>
    </row>
    <row r="60" spans="1:2" ht="14.25">
      <c r="A60" s="119" t="s">
        <v>114</v>
      </c>
      <c r="B60" s="119"/>
    </row>
    <row r="62" ht="12.75">
      <c r="A62" s="62" t="s">
        <v>116</v>
      </c>
    </row>
    <row r="63" ht="12.75">
      <c r="A63" s="62" t="s">
        <v>132</v>
      </c>
    </row>
  </sheetData>
  <sheetProtection/>
  <mergeCells count="4">
    <mergeCell ref="A59:B59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2022-12-02T10:34:08Z</dcterms:modified>
  <cp:category/>
  <cp:version/>
  <cp:contentType/>
  <cp:contentStatus/>
</cp:coreProperties>
</file>