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<sst xmlns="http://schemas.openxmlformats.org/spreadsheetml/2006/main" count="146" uniqueCount="141">
  <si>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</si>
  <si>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</si>
  <si>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</si>
  <si>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</si>
  <si>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</si>
  <si>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</si>
  <si>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</si>
  <si>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</si>
  <si>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</si>
  <si>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</si>
  <si>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</si>
  <si>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</si>
  <si>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</si>
  <si>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</si>
  <si>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</si>
  <si>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</si>
  <si>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</si>
  <si>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</si>
  <si>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</si>
  <si>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</si>
  <si>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</si>
  <si>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</si>
  <si>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</si>
  <si>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</si>
  <si>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</si>
  <si>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</si>
  <si>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</si>
  <si>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</si>
  <si>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</si>
  <si>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</si>
  <si>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</si>
  <si>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</si>
  <si>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</si>
  <si>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</si>
  <si>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</si>
  <si>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</si>
  <si>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</si>
  <si>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</si>
  <si>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</si>
  <si>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</si>
  <si>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</si>
  <si>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</si>
  <si>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</si>
  <si>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</si>
  <si>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</si>
  <si>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</si>
  <si>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</si>
  <si>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</si>
  <si>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</si>
  <si>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</si>
  <si>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</si>
  <si>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</si>
  <si>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</si>
  <si>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</si>
  <si>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</si>
  <si>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</si>
  <si>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</si>
  <si>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</si>
  <si>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</si>
  <si>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</si>
  <si>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</si>
  <si>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</si>
  <si>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</si>
  <si>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</si>
  <si>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</si>
  <si>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</si>
  <si>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</si>
  <si>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</si>
  <si>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</si>
  <si>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</si>
  <si>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</si>
  <si>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</si>
  <si>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</si>
  <si>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</si>
  <si>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</si>
  <si>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</si>
  <si>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</si>
  <si>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</si>
  <si>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</si>
  <si>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</si>
  <si>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</si>
  <si>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</si>
  <si>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</si>
  <si>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</si>
  <si>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</si>
  <si>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</si>
  <si>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</si>
  <si>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</si>
  <si>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</si>
  <si>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</si>
  <si>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</si>
  <si>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</si>
  <si>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</si>
  <si>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</si>
  <si>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</si>
  <si>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</si>
  <si>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</si>
  <si>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</si>
  <si>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</si>
  <si>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</si>
  <si>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</si>
  <si>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</si>
  <si>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</si>
  <si>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</si>
  <si>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</si>
  <si>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</si>
  <si>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</si>
  <si>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</si>
  <si>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</si>
  <si>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</si>
  <si>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</si>
  <si>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</si>
  <si>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</si>
  <si>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</si>
  <si>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</si>
  <si>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</si>
  <si>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</si>
  <si>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</si>
  <si>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</si>
  <si>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</si>
  <si>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</si>
  <si>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</si>
  <si>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</si>
  <si>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</si>
  <si>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</si>
  <si>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</si>
  <si>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</si>
  <si>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</si>
  <si>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</si>
  <si>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</si>
  <si>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</si>
  <si>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</si>
  <si>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</si>
  <si>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Охрана семьи и детства</t>
  </si>
  <si>
    <t>2 02 15001</t>
  </si>
  <si>
    <t>2 02 15002</t>
  </si>
  <si>
    <t>2 02 16549</t>
  </si>
  <si>
    <t>Дотации на поддержку мер по обеспечению сбалансированности бюджетов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</si>
  <si>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</si>
  <si>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ноября 2022 года.</t>
  </si>
  <si>
    <t>по расходам  по состоянию на 01 ноября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</si>
</sst>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  <numFmt numFmtId="18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8">
      <selection activeCell="N14" sqref="N1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2.75">
      <c r="A1" s="187" t="s">
        <v>105</v>
      </c>
      <c r="B1" s="187"/>
      <c r="C1" s="187"/>
      <c r="D1" s="187"/>
      <c r="E1" s="187"/>
      <c r="F1" s="187"/>
      <c r="G1" s="187"/>
    </row>
    <row r="2" spans="1:7" ht="12.75" customHeight="1">
      <c r="A2" s="187" t="s">
        <v>139</v>
      </c>
      <c r="B2" s="187"/>
      <c r="C2" s="187"/>
      <c r="D2" s="187"/>
      <c r="E2" s="187"/>
      <c r="F2" s="187"/>
      <c r="G2" s="187"/>
    </row>
    <row r="3" spans="5:7" ht="11.25" customHeight="1" thickBot="1">
      <c r="E3" s="188" t="s">
        <v>0</v>
      </c>
      <c r="F3" s="188"/>
      <c r="G3" s="188"/>
    </row>
    <row r="4" spans="1:7" ht="12.75">
      <c r="A4" s="180" t="s">
        <v>1</v>
      </c>
      <c r="B4" s="180" t="s">
        <v>2</v>
      </c>
      <c r="C4" s="183" t="s">
        <v>84</v>
      </c>
      <c r="D4" s="183" t="s">
        <v>86</v>
      </c>
      <c r="E4" s="189" t="s">
        <v>3</v>
      </c>
      <c r="F4" s="183" t="s">
        <v>85</v>
      </c>
      <c r="G4" s="192" t="s">
        <v>87</v>
      </c>
    </row>
    <row r="5" spans="1:7" ht="12.75">
      <c r="A5" s="181"/>
      <c r="B5" s="181"/>
      <c r="C5" s="184"/>
      <c r="D5" s="184"/>
      <c r="E5" s="190"/>
      <c r="F5" s="184"/>
      <c r="G5" s="193"/>
    </row>
    <row r="6" spans="1:7" ht="21" customHeight="1" thickBot="1">
      <c r="A6" s="182"/>
      <c r="B6" s="182"/>
      <c r="C6" s="185"/>
      <c r="D6" s="185"/>
      <c r="E6" s="191"/>
      <c r="F6" s="185"/>
      <c r="G6" s="194"/>
    </row>
    <row r="7" spans="1:7" ht="16.5" customHeight="1" thickBot="1">
      <c r="A7" s="120" t="s">
        <v>4</v>
      </c>
      <c r="B7" s="121" t="s">
        <v>5</v>
      </c>
      <c r="C7" s="122">
        <f>SUM(C8:C24)</f>
        <v>223730</v>
      </c>
      <c r="D7" s="123">
        <f>SUM(D8:D24)</f>
        <v>186391.8333333333</v>
      </c>
      <c r="E7" s="123">
        <f>SUM(E8:E24)</f>
        <v>197964</v>
      </c>
      <c r="F7" s="124">
        <f>E7/D7*100</f>
        <v>106.20851593104493</v>
      </c>
      <c r="G7" s="124">
        <f>E7/C7*100</f>
        <v>88.4834398605462</v>
      </c>
    </row>
    <row r="8" spans="1:7" ht="13.5" customHeight="1">
      <c r="A8" s="125" t="s">
        <v>6</v>
      </c>
      <c r="B8" s="126" t="s">
        <v>7</v>
      </c>
      <c r="C8" s="127">
        <v>173665</v>
      </c>
      <c r="D8" s="61">
        <f>C8/12*10</f>
        <v>144720.83333333334</v>
      </c>
      <c r="E8" s="128">
        <v>152313</v>
      </c>
      <c r="F8" s="129">
        <f>E8/D8*100</f>
        <v>105.24607721763164</v>
      </c>
      <c r="G8" s="129">
        <f>E8/C8*100</f>
        <v>87.70506434802637</v>
      </c>
    </row>
    <row r="9" spans="1:7" ht="27.75" customHeight="1">
      <c r="A9" s="130" t="s">
        <v>106</v>
      </c>
      <c r="B9" s="131" t="s">
        <v>108</v>
      </c>
      <c r="C9" s="132">
        <v>9420</v>
      </c>
      <c r="D9" s="5">
        <f>C9/12*10</f>
        <v>7850</v>
      </c>
      <c r="E9" s="5">
        <v>9080</v>
      </c>
      <c r="F9" s="2">
        <f>E9/D9*100</f>
        <v>115.6687898089172</v>
      </c>
      <c r="G9" s="2">
        <f>E9/C9*100</f>
        <v>96.39065817409767</v>
      </c>
    </row>
    <row r="10" spans="1:7" ht="27.75" customHeight="1">
      <c r="A10" s="130" t="s">
        <v>118</v>
      </c>
      <c r="B10" s="133" t="s">
        <v>119</v>
      </c>
      <c r="C10" s="132">
        <v>9010</v>
      </c>
      <c r="D10" s="5">
        <f>C10/12*10</f>
        <v>7508.333333333334</v>
      </c>
      <c r="E10" s="5">
        <v>8599</v>
      </c>
      <c r="F10" s="2">
        <f>E10/D10*100</f>
        <v>114.52608213096558</v>
      </c>
      <c r="G10" s="2">
        <f>E10/C10*100</f>
        <v>95.43840177580466</v>
      </c>
    </row>
    <row r="11" spans="1:7" ht="24.75" customHeight="1">
      <c r="A11" s="134" t="s">
        <v>8</v>
      </c>
      <c r="B11" s="135" t="s">
        <v>9</v>
      </c>
      <c r="C11" s="132">
        <v>140</v>
      </c>
      <c r="D11" s="5">
        <f>C11/12*10</f>
        <v>116.66666666666666</v>
      </c>
      <c r="E11" s="5">
        <v>139</v>
      </c>
      <c r="F11" s="2">
        <f>E11/D11*100</f>
        <v>119.14285714285715</v>
      </c>
      <c r="G11" s="2">
        <f>E11/C11*100</f>
        <v>99.28571428571429</v>
      </c>
    </row>
    <row r="12" spans="1:7" ht="12" customHeight="1">
      <c r="A12" s="136" t="s">
        <v>10</v>
      </c>
      <c r="B12" s="137" t="s">
        <v>11</v>
      </c>
      <c r="C12" s="132"/>
      <c r="D12" s="5"/>
      <c r="E12" s="138"/>
      <c r="F12" s="139"/>
      <c r="G12" s="139"/>
    </row>
    <row r="13" spans="1:7" ht="25.5" customHeight="1">
      <c r="A13" s="136" t="s">
        <v>107</v>
      </c>
      <c r="B13" s="137" t="s">
        <v>109</v>
      </c>
      <c r="C13" s="132">
        <v>907</v>
      </c>
      <c r="D13" s="5">
        <f>C13/12*10</f>
        <v>755.8333333333333</v>
      </c>
      <c r="E13" s="138">
        <v>631</v>
      </c>
      <c r="F13" s="2">
        <f>E13/D13*100</f>
        <v>83.48401323043</v>
      </c>
      <c r="G13" s="2">
        <f>E13/C13*100</f>
        <v>69.57001102535833</v>
      </c>
    </row>
    <row r="14" spans="1:7" ht="12.75" customHeight="1">
      <c r="A14" s="136" t="s">
        <v>12</v>
      </c>
      <c r="B14" s="137" t="s">
        <v>13</v>
      </c>
      <c r="C14" s="132">
        <v>1802</v>
      </c>
      <c r="D14" s="5">
        <f>C14/12*10</f>
        <v>1501.6666666666665</v>
      </c>
      <c r="E14" s="138">
        <v>794</v>
      </c>
      <c r="F14" s="2">
        <f>E14/D14*100</f>
        <v>52.87458379578247</v>
      </c>
      <c r="G14" s="2">
        <f>E14/C14*100</f>
        <v>44.062153163152054</v>
      </c>
    </row>
    <row r="15" spans="1:7" ht="12.75">
      <c r="A15" s="140" t="s">
        <v>14</v>
      </c>
      <c r="B15" s="138" t="s">
        <v>15</v>
      </c>
      <c r="C15" s="132">
        <v>5577</v>
      </c>
      <c r="D15" s="5">
        <f>C15/12*10</f>
        <v>4647.5</v>
      </c>
      <c r="E15" s="138">
        <v>4278</v>
      </c>
      <c r="F15" s="2">
        <f>E15/D15*100</f>
        <v>92.0494889725659</v>
      </c>
      <c r="G15" s="2">
        <f>E15/C15*100</f>
        <v>76.70790747713825</v>
      </c>
    </row>
    <row r="16" spans="1:7" ht="12.75">
      <c r="A16" s="140" t="s">
        <v>16</v>
      </c>
      <c r="B16" s="14" t="s">
        <v>17</v>
      </c>
      <c r="C16" s="132"/>
      <c r="D16" s="5"/>
      <c r="E16" s="138">
        <v>19</v>
      </c>
      <c r="F16" s="2"/>
      <c r="G16" s="2"/>
    </row>
    <row r="17" spans="1:7" ht="25.5">
      <c r="A17" s="140" t="s">
        <v>18</v>
      </c>
      <c r="B17" s="141" t="s">
        <v>88</v>
      </c>
      <c r="C17" s="132"/>
      <c r="D17" s="5"/>
      <c r="E17" s="138"/>
      <c r="F17" s="2"/>
      <c r="G17" s="2"/>
    </row>
    <row r="18" spans="1:7" ht="24" customHeight="1">
      <c r="A18" s="142" t="s">
        <v>19</v>
      </c>
      <c r="B18" s="135" t="s">
        <v>89</v>
      </c>
      <c r="C18" s="132">
        <v>16311</v>
      </c>
      <c r="D18" s="5">
        <f>C18/12*10</f>
        <v>13592.5</v>
      </c>
      <c r="E18" s="138">
        <v>13789</v>
      </c>
      <c r="F18" s="2">
        <f>E18/D18*100</f>
        <v>101.44565017472871</v>
      </c>
      <c r="G18" s="2">
        <f>E18/C18*100</f>
        <v>84.53804181227392</v>
      </c>
    </row>
    <row r="19" spans="1:7" ht="15" customHeight="1">
      <c r="A19" s="142" t="s">
        <v>20</v>
      </c>
      <c r="B19" s="143" t="s">
        <v>21</v>
      </c>
      <c r="C19" s="132"/>
      <c r="D19" s="5"/>
      <c r="E19" s="138">
        <v>1</v>
      </c>
      <c r="F19" s="2"/>
      <c r="G19" s="2"/>
    </row>
    <row r="20" spans="1:7" ht="25.5">
      <c r="A20" s="140" t="s">
        <v>22</v>
      </c>
      <c r="B20" s="144" t="s">
        <v>23</v>
      </c>
      <c r="C20" s="132">
        <v>1904</v>
      </c>
      <c r="D20" s="5">
        <f>C20/12*10</f>
        <v>1586.6666666666665</v>
      </c>
      <c r="E20" s="138">
        <v>1880</v>
      </c>
      <c r="F20" s="2">
        <f>E20/D20*100</f>
        <v>118.4873949579832</v>
      </c>
      <c r="G20" s="2">
        <f>E20/C20*100</f>
        <v>98.73949579831933</v>
      </c>
    </row>
    <row r="21" spans="1:7" ht="25.5">
      <c r="A21" s="140" t="s">
        <v>24</v>
      </c>
      <c r="B21" s="144" t="s">
        <v>25</v>
      </c>
      <c r="C21" s="132">
        <v>3875</v>
      </c>
      <c r="D21" s="5">
        <f>C21/12*10</f>
        <v>3229.166666666667</v>
      </c>
      <c r="E21" s="138">
        <v>4071</v>
      </c>
      <c r="F21" s="2">
        <f>E21/D21*100</f>
        <v>126.06967741935482</v>
      </c>
      <c r="G21" s="2">
        <f>E21/C21*100</f>
        <v>105.05806451612902</v>
      </c>
    </row>
    <row r="22" spans="1:7" ht="12.75">
      <c r="A22" s="145" t="s">
        <v>26</v>
      </c>
      <c r="B22" s="144" t="s">
        <v>27</v>
      </c>
      <c r="C22" s="132"/>
      <c r="D22" s="5"/>
      <c r="E22" s="138"/>
      <c r="F22" s="2"/>
      <c r="G22" s="2"/>
    </row>
    <row r="23" spans="1:7" ht="15.75" customHeight="1">
      <c r="A23" s="140" t="s">
        <v>28</v>
      </c>
      <c r="B23" s="144" t="s">
        <v>29</v>
      </c>
      <c r="C23" s="132">
        <v>1418</v>
      </c>
      <c r="D23" s="5">
        <f>C23/12*10</f>
        <v>1181.6666666666667</v>
      </c>
      <c r="E23" s="138">
        <v>2669</v>
      </c>
      <c r="F23" s="2">
        <f>E23/D23*100</f>
        <v>225.86741889985893</v>
      </c>
      <c r="G23" s="2">
        <f>E23/C23*100</f>
        <v>188.2228490832158</v>
      </c>
    </row>
    <row r="24" spans="1:7" ht="13.5" thickBot="1">
      <c r="A24" s="146" t="s">
        <v>30</v>
      </c>
      <c r="B24" s="147" t="s">
        <v>31</v>
      </c>
      <c r="C24" s="148">
        <v>-299</v>
      </c>
      <c r="D24" s="149">
        <v>-299</v>
      </c>
      <c r="E24" s="147">
        <v>-299</v>
      </c>
      <c r="F24" s="177">
        <v>100</v>
      </c>
      <c r="G24" s="177">
        <v>100</v>
      </c>
    </row>
    <row r="25" spans="1:7" ht="15" customHeight="1" thickBot="1">
      <c r="A25" s="151" t="s">
        <v>32</v>
      </c>
      <c r="B25" s="152" t="s">
        <v>33</v>
      </c>
      <c r="C25" s="179">
        <f>C26+C36+C38</f>
        <v>792956</v>
      </c>
      <c r="D25" s="153">
        <f>D26+D36+D37+D38</f>
        <v>644112</v>
      </c>
      <c r="E25" s="153">
        <f>E26+E36+E37+E38-1</f>
        <v>628656</v>
      </c>
      <c r="F25" s="154">
        <f>E25/D25*100</f>
        <v>97.60041731872717</v>
      </c>
      <c r="G25" s="154">
        <f aca="true" t="shared" si="0" ref="G25:G31">E25/C25*100</f>
        <v>79.28006093654629</v>
      </c>
    </row>
    <row r="26" spans="1:7" ht="28.5" customHeight="1" thickBot="1">
      <c r="A26" s="155" t="s">
        <v>34</v>
      </c>
      <c r="B26" s="156" t="s">
        <v>35</v>
      </c>
      <c r="C26" s="179">
        <f>C27+C31+C34+C35</f>
        <v>804084</v>
      </c>
      <c r="D26" s="153">
        <f>SUM(D27,D31,D34,D35)</f>
        <v>643692</v>
      </c>
      <c r="E26" s="176">
        <f>SUM(E27,E31,E34,E35)</f>
        <v>643692</v>
      </c>
      <c r="F26" s="154">
        <f>E26/D26*100</f>
        <v>100</v>
      </c>
      <c r="G26" s="154">
        <f t="shared" si="0"/>
        <v>80.0528303013118</v>
      </c>
    </row>
    <row r="27" spans="1:7" ht="25.5">
      <c r="A27" s="157" t="s">
        <v>126</v>
      </c>
      <c r="B27" s="158" t="s">
        <v>125</v>
      </c>
      <c r="C27" s="61">
        <f>C28+C29+C30</f>
        <v>197812</v>
      </c>
      <c r="D27" s="175">
        <f>D28+D29+D30</f>
        <v>164893</v>
      </c>
      <c r="E27" s="175">
        <f>E28+E29+E30</f>
        <v>164893</v>
      </c>
      <c r="F27" s="2">
        <f>E27/D27*100</f>
        <v>100</v>
      </c>
      <c r="G27" s="2">
        <f t="shared" si="0"/>
        <v>83.35844134835096</v>
      </c>
    </row>
    <row r="28" spans="1:7" ht="12.75">
      <c r="A28" s="160" t="s">
        <v>134</v>
      </c>
      <c r="B28" s="161" t="s">
        <v>90</v>
      </c>
      <c r="C28" s="61">
        <v>162313</v>
      </c>
      <c r="D28" s="159">
        <v>135260</v>
      </c>
      <c r="E28" s="162">
        <v>135260</v>
      </c>
      <c r="F28" s="2">
        <f aca="true" t="shared" si="1" ref="F28:F36">E28/D28*100</f>
        <v>100</v>
      </c>
      <c r="G28" s="2">
        <f t="shared" si="0"/>
        <v>83.33281992200256</v>
      </c>
    </row>
    <row r="29" spans="1:7" ht="32.25" customHeight="1">
      <c r="A29" s="160" t="s">
        <v>135</v>
      </c>
      <c r="B29" s="163" t="s">
        <v>137</v>
      </c>
      <c r="C29" s="61">
        <v>35176</v>
      </c>
      <c r="D29" s="159">
        <v>29310</v>
      </c>
      <c r="E29" s="162">
        <v>29310</v>
      </c>
      <c r="F29" s="2">
        <f t="shared" si="1"/>
        <v>100</v>
      </c>
      <c r="G29" s="2">
        <f t="shared" si="0"/>
        <v>83.32385717534683</v>
      </c>
    </row>
    <row r="30" spans="1:7" ht="42.75" customHeight="1">
      <c r="A30" s="160" t="s">
        <v>136</v>
      </c>
      <c r="B30" s="163" t="s">
        <v>138</v>
      </c>
      <c r="C30" s="61">
        <v>323</v>
      </c>
      <c r="D30" s="159">
        <v>323</v>
      </c>
      <c r="E30" s="162">
        <v>323</v>
      </c>
      <c r="F30" s="2">
        <f t="shared" si="1"/>
        <v>100</v>
      </c>
      <c r="G30" s="2">
        <f t="shared" si="0"/>
        <v>100</v>
      </c>
    </row>
    <row r="31" spans="1:7" ht="25.5">
      <c r="A31" s="142" t="s">
        <v>121</v>
      </c>
      <c r="B31" s="144" t="s">
        <v>122</v>
      </c>
      <c r="C31" s="139">
        <v>332822</v>
      </c>
      <c r="D31" s="139">
        <v>263966</v>
      </c>
      <c r="E31" s="138">
        <v>263966</v>
      </c>
      <c r="F31" s="2">
        <f t="shared" si="1"/>
        <v>100</v>
      </c>
      <c r="G31" s="2">
        <f t="shared" si="0"/>
        <v>79.31146378544688</v>
      </c>
    </row>
    <row r="32" spans="1:7" ht="51" hidden="1">
      <c r="A32" s="142" t="s">
        <v>91</v>
      </c>
      <c r="B32" s="164" t="s">
        <v>92</v>
      </c>
      <c r="C32" s="139"/>
      <c r="D32" s="139"/>
      <c r="E32" s="138"/>
      <c r="F32" s="2"/>
      <c r="G32" s="2"/>
    </row>
    <row r="33" spans="1:7" ht="12.75" customHeight="1" hidden="1">
      <c r="A33" s="178"/>
      <c r="B33" s="165"/>
      <c r="C33" s="139"/>
      <c r="D33" s="139"/>
      <c r="E33" s="138"/>
      <c r="F33" s="2" t="e">
        <f t="shared" si="1"/>
        <v>#DIV/0!</v>
      </c>
      <c r="G33" s="2" t="e">
        <f>E33/C33*100</f>
        <v>#DIV/0!</v>
      </c>
    </row>
    <row r="34" spans="1:7" ht="31.5" customHeight="1">
      <c r="A34" s="142" t="s">
        <v>124</v>
      </c>
      <c r="B34" s="144" t="s">
        <v>123</v>
      </c>
      <c r="C34" s="139">
        <v>174592</v>
      </c>
      <c r="D34" s="139">
        <v>151789</v>
      </c>
      <c r="E34" s="138">
        <v>151789</v>
      </c>
      <c r="F34" s="2">
        <f t="shared" si="1"/>
        <v>100</v>
      </c>
      <c r="G34" s="2">
        <f>E34/C34*100</f>
        <v>86.93926411290323</v>
      </c>
    </row>
    <row r="35" spans="1:7" ht="15" customHeight="1">
      <c r="A35" s="105" t="s">
        <v>127</v>
      </c>
      <c r="B35" s="166" t="s">
        <v>36</v>
      </c>
      <c r="C35" s="139">
        <v>98858</v>
      </c>
      <c r="D35" s="139">
        <v>63044</v>
      </c>
      <c r="E35" s="138">
        <v>63044</v>
      </c>
      <c r="F35" s="2">
        <f t="shared" si="1"/>
        <v>100</v>
      </c>
      <c r="G35" s="2">
        <f>E35/C35*100</f>
        <v>63.77227943110319</v>
      </c>
    </row>
    <row r="36" spans="1:7" ht="24.75" customHeight="1">
      <c r="A36" s="142" t="s">
        <v>37</v>
      </c>
      <c r="B36" s="144" t="s">
        <v>93</v>
      </c>
      <c r="C36" s="139">
        <v>5270</v>
      </c>
      <c r="D36" s="150">
        <v>420</v>
      </c>
      <c r="E36" s="147">
        <v>420</v>
      </c>
      <c r="F36" s="2">
        <f t="shared" si="1"/>
        <v>100</v>
      </c>
      <c r="G36" s="2">
        <f>E36/C36*100</f>
        <v>7.969639468690702</v>
      </c>
    </row>
    <row r="37" spans="1:7" ht="51">
      <c r="A37" s="167" t="s">
        <v>130</v>
      </c>
      <c r="B37" s="6" t="s">
        <v>131</v>
      </c>
      <c r="C37" s="150"/>
      <c r="D37" s="139"/>
      <c r="E37" s="139"/>
      <c r="F37" s="147"/>
      <c r="G37" s="150"/>
    </row>
    <row r="38" spans="1:7" ht="54" customHeight="1" thickBot="1">
      <c r="A38" s="167" t="s">
        <v>128</v>
      </c>
      <c r="B38" s="6" t="s">
        <v>94</v>
      </c>
      <c r="C38" s="150">
        <v>-16398</v>
      </c>
      <c r="D38" s="126"/>
      <c r="E38" s="168">
        <v>-15455</v>
      </c>
      <c r="F38" s="147"/>
      <c r="G38" s="2">
        <f>E38/C38*100</f>
        <v>94.2492986949628</v>
      </c>
    </row>
    <row r="39" spans="1:7" ht="27" customHeight="1" thickBot="1">
      <c r="A39" s="169" t="s">
        <v>38</v>
      </c>
      <c r="B39" s="170" t="s">
        <v>39</v>
      </c>
      <c r="C39" s="153"/>
      <c r="D39" s="153"/>
      <c r="E39" s="171"/>
      <c r="F39" s="153"/>
      <c r="G39" s="153"/>
    </row>
    <row r="40" spans="1:7" ht="18" customHeight="1" thickBot="1">
      <c r="A40" s="195" t="s">
        <v>40</v>
      </c>
      <c r="B40" s="196"/>
      <c r="C40" s="153">
        <f>C7+C25</f>
        <v>1016686</v>
      </c>
      <c r="D40" s="153">
        <f>D7+D25</f>
        <v>830503.8333333333</v>
      </c>
      <c r="E40" s="153">
        <f>E7+E25</f>
        <v>826620</v>
      </c>
      <c r="F40" s="172">
        <f>E40/D40*100</f>
        <v>99.53235214848497</v>
      </c>
      <c r="G40" s="172">
        <f>E40/C40*100</f>
        <v>81.3053391115841</v>
      </c>
    </row>
    <row r="41" ht="10.5" customHeight="1">
      <c r="A41" s="173"/>
    </row>
    <row r="42" ht="12.75" hidden="1"/>
    <row r="43" spans="1:2" ht="14.25">
      <c r="A43" s="186" t="s">
        <v>115</v>
      </c>
      <c r="B43" s="186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G4:G6"/>
    <mergeCell ref="A40:B40"/>
    <mergeCell ref="A4:A6"/>
    <mergeCell ref="B4:B6"/>
    <mergeCell ref="C4:C6"/>
    <mergeCell ref="D4:D6"/>
    <mergeCell ref="A43:B43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7" t="s">
        <v>105</v>
      </c>
      <c r="B1" s="187"/>
      <c r="C1" s="187"/>
      <c r="D1" s="187"/>
      <c r="E1" s="187"/>
      <c r="F1" s="187"/>
      <c r="G1" s="187"/>
    </row>
    <row r="2" spans="1:7" ht="12.75">
      <c r="A2" s="187" t="s">
        <v>140</v>
      </c>
      <c r="B2" s="187"/>
      <c r="C2" s="187"/>
      <c r="D2" s="187"/>
      <c r="E2" s="187"/>
      <c r="F2" s="187"/>
      <c r="G2" s="187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55946</v>
      </c>
      <c r="D5" s="7">
        <f>SUM(D6:D13)</f>
        <v>0</v>
      </c>
      <c r="E5" s="7">
        <f>SUM(E6:E13)</f>
        <v>47778</v>
      </c>
      <c r="F5" s="8"/>
      <c r="G5" s="9">
        <f>E5/C5*100</f>
        <v>85.40020734279484</v>
      </c>
    </row>
    <row r="6" spans="1:7" s="73" customFormat="1" ht="12.75" customHeight="1">
      <c r="A6" s="71">
        <v>102</v>
      </c>
      <c r="B6" s="72" t="s">
        <v>81</v>
      </c>
      <c r="C6" s="10">
        <v>4428</v>
      </c>
      <c r="D6" s="11"/>
      <c r="E6" s="10">
        <v>3727</v>
      </c>
      <c r="F6" s="11"/>
      <c r="G6" s="12">
        <f>E6/C6*100</f>
        <v>84.16892502258357</v>
      </c>
    </row>
    <row r="7" spans="1:7" ht="23.25" customHeight="1">
      <c r="A7" s="74">
        <v>103</v>
      </c>
      <c r="B7" s="75" t="s">
        <v>48</v>
      </c>
      <c r="C7" s="13">
        <v>797</v>
      </c>
      <c r="D7" s="14"/>
      <c r="E7" s="13">
        <v>633</v>
      </c>
      <c r="F7" s="14"/>
      <c r="G7" s="15">
        <f>E7/C7*100</f>
        <v>79.4228356336261</v>
      </c>
    </row>
    <row r="8" spans="1:7" ht="24" customHeight="1">
      <c r="A8" s="74">
        <v>104</v>
      </c>
      <c r="B8" s="75" t="s">
        <v>82</v>
      </c>
      <c r="C8" s="13">
        <v>20391</v>
      </c>
      <c r="D8" s="14"/>
      <c r="E8" s="13">
        <v>17183</v>
      </c>
      <c r="F8" s="14"/>
      <c r="G8" s="15">
        <f aca="true" t="shared" si="0" ref="G8:G14">E8/C8*100</f>
        <v>84.26756902555049</v>
      </c>
    </row>
    <row r="9" spans="1:7" ht="12.75">
      <c r="A9" s="3">
        <v>105</v>
      </c>
      <c r="B9" s="4" t="s">
        <v>120</v>
      </c>
      <c r="C9" s="16">
        <v>58</v>
      </c>
      <c r="D9" s="17"/>
      <c r="E9" s="16">
        <v>58</v>
      </c>
      <c r="F9" s="17"/>
      <c r="G9" s="15">
        <f t="shared" si="0"/>
        <v>100</v>
      </c>
    </row>
    <row r="10" spans="1:7" ht="24.75" customHeight="1">
      <c r="A10" s="3">
        <v>106</v>
      </c>
      <c r="B10" s="4" t="s">
        <v>110</v>
      </c>
      <c r="C10" s="16">
        <v>7003</v>
      </c>
      <c r="D10" s="17"/>
      <c r="E10" s="16">
        <v>5680</v>
      </c>
      <c r="F10" s="17"/>
      <c r="G10" s="15">
        <f t="shared" si="0"/>
        <v>81.10809653005855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23154</v>
      </c>
      <c r="D13" s="19"/>
      <c r="E13" s="18">
        <v>20497</v>
      </c>
      <c r="F13" s="19"/>
      <c r="G13" s="20">
        <f t="shared" si="0"/>
        <v>88.52466096570787</v>
      </c>
    </row>
    <row r="14" spans="1:7" ht="12.75" customHeight="1" thickBot="1">
      <c r="A14" s="78">
        <v>200</v>
      </c>
      <c r="B14" s="79" t="s">
        <v>113</v>
      </c>
      <c r="C14" s="7">
        <v>626</v>
      </c>
      <c r="D14" s="8"/>
      <c r="E14" s="7">
        <v>391</v>
      </c>
      <c r="F14" s="8"/>
      <c r="G14" s="9">
        <f t="shared" si="0"/>
        <v>62.460063897763575</v>
      </c>
    </row>
    <row r="15" spans="1:7" ht="14.25" customHeight="1" thickBot="1">
      <c r="A15" s="80">
        <v>300</v>
      </c>
      <c r="B15" s="81" t="s">
        <v>51</v>
      </c>
      <c r="C15" s="1">
        <f>SUM(C16:C18)</f>
        <v>8054</v>
      </c>
      <c r="D15" s="1">
        <f>SUM(D16:D18)</f>
        <v>0</v>
      </c>
      <c r="E15" s="1">
        <f>SUM(E16:E18)</f>
        <v>5783</v>
      </c>
      <c r="F15" s="21"/>
      <c r="G15" s="9">
        <f>E15/C15*100</f>
        <v>71.8028308914825</v>
      </c>
    </row>
    <row r="16" spans="1:7" ht="26.25" customHeight="1">
      <c r="A16" s="82">
        <v>309</v>
      </c>
      <c r="B16" s="75" t="s">
        <v>95</v>
      </c>
      <c r="C16" s="22">
        <v>19</v>
      </c>
      <c r="D16" s="23"/>
      <c r="E16" s="22">
        <v>19</v>
      </c>
      <c r="F16" s="23"/>
      <c r="G16" s="15">
        <f aca="true" t="shared" si="1" ref="G16:G31">E16/C16*100</f>
        <v>100</v>
      </c>
    </row>
    <row r="17" spans="1:7" ht="13.5" customHeight="1">
      <c r="A17" s="83">
        <v>310</v>
      </c>
      <c r="B17" s="75" t="s">
        <v>52</v>
      </c>
      <c r="C17" s="13">
        <v>7862</v>
      </c>
      <c r="D17" s="14"/>
      <c r="E17" s="13">
        <v>5603</v>
      </c>
      <c r="F17" s="14"/>
      <c r="G17" s="15">
        <f t="shared" si="1"/>
        <v>71.26685321801068</v>
      </c>
    </row>
    <row r="18" spans="1:7" ht="24" customHeight="1" thickBot="1">
      <c r="A18" s="84">
        <v>314</v>
      </c>
      <c r="B18" s="85" t="s">
        <v>96</v>
      </c>
      <c r="C18" s="24">
        <v>173</v>
      </c>
      <c r="D18" s="25"/>
      <c r="E18" s="24">
        <v>161</v>
      </c>
      <c r="F18" s="25"/>
      <c r="G18" s="15">
        <f t="shared" si="1"/>
        <v>93.0635838150289</v>
      </c>
    </row>
    <row r="19" spans="1:7" ht="12.75" customHeight="1" thickBot="1">
      <c r="A19" s="80">
        <v>400</v>
      </c>
      <c r="B19" s="86" t="s">
        <v>53</v>
      </c>
      <c r="C19" s="1">
        <f>SUM(C20:C26)</f>
        <v>174736</v>
      </c>
      <c r="D19" s="1">
        <f>SUM(D20:D26)</f>
        <v>0</v>
      </c>
      <c r="E19" s="1">
        <f>SUM(E20:E26)</f>
        <v>109306</v>
      </c>
      <c r="F19" s="21"/>
      <c r="G19" s="9">
        <f>E19/C19*100</f>
        <v>62.55494002380735</v>
      </c>
    </row>
    <row r="20" spans="1:7" ht="12" customHeight="1">
      <c r="A20" s="87">
        <v>405</v>
      </c>
      <c r="B20" s="88" t="s">
        <v>54</v>
      </c>
      <c r="C20" s="26">
        <v>315</v>
      </c>
      <c r="D20" s="27"/>
      <c r="E20" s="26">
        <v>295</v>
      </c>
      <c r="F20" s="27"/>
      <c r="G20" s="15">
        <f t="shared" si="1"/>
        <v>93.65079365079364</v>
      </c>
    </row>
    <row r="21" spans="1:7" ht="12" customHeight="1">
      <c r="A21" s="89">
        <v>406</v>
      </c>
      <c r="B21" s="90" t="s">
        <v>55</v>
      </c>
      <c r="C21" s="22">
        <v>53039</v>
      </c>
      <c r="D21" s="23"/>
      <c r="E21" s="22">
        <v>40381</v>
      </c>
      <c r="F21" s="23"/>
      <c r="G21" s="15">
        <f t="shared" si="1"/>
        <v>76.13454250645752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1079</v>
      </c>
      <c r="D23" s="25"/>
      <c r="E23" s="24">
        <v>492</v>
      </c>
      <c r="F23" s="25"/>
      <c r="G23" s="15">
        <f t="shared" si="1"/>
        <v>45.597775718257644</v>
      </c>
    </row>
    <row r="24" spans="1:7" ht="12" customHeight="1">
      <c r="A24" s="94">
        <v>409</v>
      </c>
      <c r="B24" s="95" t="s">
        <v>97</v>
      </c>
      <c r="C24" s="13">
        <v>119192</v>
      </c>
      <c r="D24" s="28"/>
      <c r="E24" s="29">
        <v>67530</v>
      </c>
      <c r="F24" s="30"/>
      <c r="G24" s="15">
        <f t="shared" si="1"/>
        <v>56.65648701255118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1111</v>
      </c>
      <c r="D26" s="25"/>
      <c r="E26" s="24">
        <v>608</v>
      </c>
      <c r="F26" s="25"/>
      <c r="G26" s="15">
        <f t="shared" si="1"/>
        <v>54.725472547254725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295446</v>
      </c>
      <c r="D27" s="31">
        <f>SUM(D28:D31)</f>
        <v>0</v>
      </c>
      <c r="E27" s="31">
        <f>SUM(E28:E31)</f>
        <v>241761</v>
      </c>
      <c r="F27" s="32"/>
      <c r="G27" s="9">
        <f>E27/C27*100</f>
        <v>81.8291667512845</v>
      </c>
    </row>
    <row r="28" spans="1:7" ht="12" customHeight="1">
      <c r="A28" s="100">
        <v>501</v>
      </c>
      <c r="B28" s="38" t="s">
        <v>60</v>
      </c>
      <c r="C28" s="13">
        <v>1977</v>
      </c>
      <c r="D28" s="14"/>
      <c r="E28" s="13">
        <v>1891</v>
      </c>
      <c r="F28" s="14"/>
      <c r="G28" s="15">
        <f t="shared" si="1"/>
        <v>95.64997470915529</v>
      </c>
    </row>
    <row r="29" spans="1:7" ht="12" customHeight="1">
      <c r="A29" s="100">
        <v>502</v>
      </c>
      <c r="B29" s="38" t="s">
        <v>61</v>
      </c>
      <c r="C29" s="13">
        <v>65722</v>
      </c>
      <c r="D29" s="14"/>
      <c r="E29" s="13">
        <v>63688</v>
      </c>
      <c r="F29" s="14"/>
      <c r="G29" s="15">
        <f t="shared" si="1"/>
        <v>96.90514591765314</v>
      </c>
    </row>
    <row r="30" spans="1:7" ht="12" customHeight="1">
      <c r="A30" s="101">
        <v>503</v>
      </c>
      <c r="B30" s="40" t="s">
        <v>62</v>
      </c>
      <c r="C30" s="16">
        <v>213393</v>
      </c>
      <c r="D30" s="17"/>
      <c r="E30" s="16">
        <v>163041</v>
      </c>
      <c r="F30" s="17"/>
      <c r="G30" s="15">
        <f t="shared" si="1"/>
        <v>76.40409947842713</v>
      </c>
    </row>
    <row r="31" spans="1:7" ht="12" customHeight="1" thickBot="1">
      <c r="A31" s="101">
        <v>505</v>
      </c>
      <c r="B31" s="40" t="s">
        <v>63</v>
      </c>
      <c r="C31" s="16">
        <v>14354</v>
      </c>
      <c r="D31" s="17"/>
      <c r="E31" s="16">
        <v>13141</v>
      </c>
      <c r="F31" s="17"/>
      <c r="G31" s="15">
        <f t="shared" si="1"/>
        <v>91.54939389717151</v>
      </c>
    </row>
    <row r="32" spans="1:7" s="99" customFormat="1" ht="12" customHeight="1" thickBot="1">
      <c r="A32" s="97">
        <v>600</v>
      </c>
      <c r="B32" s="98" t="s">
        <v>64</v>
      </c>
      <c r="C32" s="31">
        <v>317</v>
      </c>
      <c r="D32" s="32"/>
      <c r="E32" s="31">
        <v>317</v>
      </c>
      <c r="F32" s="32"/>
      <c r="G32" s="9">
        <f>E32/C32*100</f>
        <v>100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299520</v>
      </c>
      <c r="D33" s="33">
        <f>SUM(D34:D38)</f>
        <v>0</v>
      </c>
      <c r="E33" s="33">
        <f>SUM(E34:E38)</f>
        <v>263429</v>
      </c>
      <c r="F33" s="34"/>
      <c r="G33" s="9">
        <f>E33/C33*100</f>
        <v>87.95038728632478</v>
      </c>
    </row>
    <row r="34" spans="1:7" s="99" customFormat="1" ht="12" customHeight="1">
      <c r="A34" s="102">
        <v>701</v>
      </c>
      <c r="B34" s="36" t="s">
        <v>66</v>
      </c>
      <c r="C34" s="35">
        <v>111037</v>
      </c>
      <c r="D34" s="36"/>
      <c r="E34" s="35">
        <v>97369</v>
      </c>
      <c r="F34" s="36"/>
      <c r="G34" s="15">
        <f aca="true" t="shared" si="2" ref="G34:G46">E34/C34*100</f>
        <v>87.69058962327873</v>
      </c>
    </row>
    <row r="35" spans="1:7" s="99" customFormat="1" ht="12" customHeight="1">
      <c r="A35" s="100">
        <v>702</v>
      </c>
      <c r="B35" s="38" t="s">
        <v>67</v>
      </c>
      <c r="C35" s="37">
        <v>117063</v>
      </c>
      <c r="D35" s="38"/>
      <c r="E35" s="37">
        <v>102972</v>
      </c>
      <c r="F35" s="38"/>
      <c r="G35" s="15">
        <f t="shared" si="2"/>
        <v>87.96289177622306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35770</v>
      </c>
      <c r="F36" s="38"/>
      <c r="G36" s="15">
        <f t="shared" si="2"/>
        <v>87.23113690679412</v>
      </c>
    </row>
    <row r="37" spans="1:7" s="99" customFormat="1" ht="12" customHeight="1">
      <c r="A37" s="100">
        <v>707</v>
      </c>
      <c r="B37" s="42" t="s">
        <v>68</v>
      </c>
      <c r="C37" s="37">
        <v>17564</v>
      </c>
      <c r="D37" s="38"/>
      <c r="E37" s="37">
        <v>16290</v>
      </c>
      <c r="F37" s="38"/>
      <c r="G37" s="15">
        <f t="shared" si="2"/>
        <v>92.74652698701891</v>
      </c>
    </row>
    <row r="38" spans="1:7" s="99" customFormat="1" ht="12" customHeight="1" thickBot="1">
      <c r="A38" s="101">
        <v>709</v>
      </c>
      <c r="B38" s="103" t="s">
        <v>69</v>
      </c>
      <c r="C38" s="39">
        <v>12850</v>
      </c>
      <c r="D38" s="40"/>
      <c r="E38" s="39">
        <v>11028</v>
      </c>
      <c r="F38" s="40"/>
      <c r="G38" s="15">
        <f t="shared" si="2"/>
        <v>85.82101167315174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184374</v>
      </c>
      <c r="D39" s="31">
        <f>SUM(D40:D41)</f>
        <v>0</v>
      </c>
      <c r="E39" s="31">
        <f>SUM(E40:E41)</f>
        <v>119207</v>
      </c>
      <c r="F39" s="32"/>
      <c r="G39" s="9">
        <f>E39/C39*100</f>
        <v>64.65499473895451</v>
      </c>
    </row>
    <row r="40" spans="1:7" s="99" customFormat="1" ht="12" customHeight="1">
      <c r="A40" s="102">
        <v>801</v>
      </c>
      <c r="B40" s="36" t="s">
        <v>71</v>
      </c>
      <c r="C40" s="35">
        <v>176703</v>
      </c>
      <c r="D40" s="36"/>
      <c r="E40" s="35">
        <v>113352</v>
      </c>
      <c r="F40" s="36"/>
      <c r="G40" s="15">
        <f t="shared" si="2"/>
        <v>64.14831666694963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5855</v>
      </c>
      <c r="F41" s="40"/>
      <c r="G41" s="15">
        <f t="shared" si="2"/>
        <v>76.32642419502021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40249</v>
      </c>
      <c r="D42" s="31">
        <f>SUM(D43:D46)</f>
        <v>0</v>
      </c>
      <c r="E42" s="31">
        <f>SUM(E43:E46)</f>
        <v>31529</v>
      </c>
      <c r="F42" s="32"/>
      <c r="G42" s="9">
        <f>E42/C42*100</f>
        <v>78.33486546249596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32858</v>
      </c>
      <c r="D44" s="42"/>
      <c r="E44" s="41">
        <v>24847</v>
      </c>
      <c r="F44" s="42"/>
      <c r="G44" s="15">
        <f t="shared" si="2"/>
        <v>75.61933166960861</v>
      </c>
    </row>
    <row r="45" spans="1:7" s="107" customFormat="1" ht="12" customHeight="1">
      <c r="A45" s="112">
        <v>1004</v>
      </c>
      <c r="B45" s="103" t="s">
        <v>133</v>
      </c>
      <c r="C45" s="174">
        <v>4892</v>
      </c>
      <c r="D45" s="103"/>
      <c r="E45" s="174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2499</v>
      </c>
      <c r="D46" s="44"/>
      <c r="E46" s="43">
        <v>1990</v>
      </c>
      <c r="F46" s="44"/>
      <c r="G46" s="15">
        <f t="shared" si="2"/>
        <v>79.63185274109644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8923</v>
      </c>
      <c r="D51" s="1">
        <f>SUM(D52:D54)</f>
        <v>0</v>
      </c>
      <c r="E51" s="1">
        <f>SUM(E52:E54)</f>
        <v>8220</v>
      </c>
      <c r="F51" s="47"/>
      <c r="G51" s="9">
        <f>E51/C51*100</f>
        <v>92.12148380589488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8923</v>
      </c>
      <c r="D53" s="28"/>
      <c r="E53" s="29">
        <v>8220</v>
      </c>
      <c r="F53" s="30"/>
      <c r="G53" s="15">
        <f>E53/C53*100</f>
        <v>92.12148380589488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365</v>
      </c>
      <c r="F55" s="47"/>
      <c r="G55" s="9">
        <f>E55/C55*100</f>
        <v>100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1068556</v>
      </c>
      <c r="D57" s="1">
        <f>D5+D14+D15+D19+D27+D32+D33+D39+D42+D51+D56+D55-1</f>
        <v>-1</v>
      </c>
      <c r="E57" s="1">
        <f>E5+E14+E15+E19+E27+E32+E33+E39+E42+E51+E56+E55</f>
        <v>828086</v>
      </c>
      <c r="F57" s="47"/>
      <c r="G57" s="9">
        <f>E57/C57*100</f>
        <v>77.49579806767264</v>
      </c>
    </row>
    <row r="58" ht="9.75" customHeight="1"/>
    <row r="59" spans="1:2" ht="14.25">
      <c r="A59" s="186" t="s">
        <v>115</v>
      </c>
      <c r="B59" s="186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2022-11-08T05:47:03Z</dcterms:modified>
  <cp:category/>
  <cp:version/>
  <cp:contentType/>
  <cp:contentStatus/>
</cp:coreProperties>
</file>