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<sst xmlns="http://schemas.openxmlformats.org/spreadsheetml/2006/main" count="146" uniqueCount="141">
  <si>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</si>
  <si>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</si>
  <si>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</si>
  <si>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</si>
  <si>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</si>
  <si>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</si>
  <si>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</si>
  <si>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</si>
  <si>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</si>
  <si>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</si>
  <si>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</si>
  <si>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</si>
  <si>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</si>
  <si>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</si>
  <si>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</si>
  <si>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</si>
  <si>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</si>
  <si>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</si>
  <si>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</si>
  <si>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</si>
  <si>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</si>
  <si>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</si>
  <si>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</si>
  <si>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</si>
  <si>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</si>
  <si>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</si>
  <si>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</si>
  <si>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</si>
  <si>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</si>
  <si>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</si>
  <si>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</si>
  <si>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</si>
  <si>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</si>
  <si>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</si>
  <si>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</si>
  <si>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</si>
  <si>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</si>
  <si>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</si>
  <si>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</si>
  <si>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</si>
  <si>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</si>
  <si>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</si>
  <si>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</si>
  <si>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</si>
  <si>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</si>
  <si>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</si>
  <si>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</si>
  <si>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</si>
  <si>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</si>
  <si>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</si>
  <si>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</si>
  <si>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</si>
  <si>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</si>
  <si>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</si>
  <si>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</si>
  <si>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</si>
  <si>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</si>
  <si>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</si>
  <si>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</si>
  <si>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</si>
  <si>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</si>
  <si>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</si>
  <si>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</si>
  <si>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</si>
  <si>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</si>
  <si>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</si>
  <si>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</si>
  <si>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</si>
  <si>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</si>
  <si>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</si>
  <si>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</si>
  <si>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</si>
  <si>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</si>
  <si>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</si>
  <si>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</si>
  <si>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</si>
  <si>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</si>
  <si>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</si>
  <si>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</si>
  <si>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</si>
  <si>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</si>
  <si>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</si>
  <si>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</si>
  <si>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</si>
  <si>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</si>
  <si>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</si>
  <si>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</si>
  <si>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</si>
  <si>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</si>
  <si>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</si>
  <si>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</si>
  <si>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</si>
  <si>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</si>
  <si>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</si>
  <si>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</si>
  <si>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</si>
  <si>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</si>
  <si>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</si>
  <si>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</si>
  <si>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</si>
  <si>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</si>
  <si>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</si>
  <si>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</si>
  <si>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</si>
  <si>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</si>
  <si>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</si>
  <si>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</si>
  <si>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</si>
  <si>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</si>
  <si>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</si>
  <si>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</si>
  <si>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</si>
  <si>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</si>
  <si>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</si>
  <si>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</si>
  <si>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</si>
  <si>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</si>
  <si>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</si>
  <si>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</si>
  <si>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</si>
  <si>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</si>
  <si>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</si>
  <si>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</si>
  <si>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</si>
  <si>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</si>
  <si>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</si>
  <si>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</si>
  <si>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</si>
  <si>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</si>
  <si>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</si>
  <si>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</si>
  <si>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</si>
  <si>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</si>
  <si>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Охрана семьи и детства</t>
  </si>
  <si>
    <t>2 02 15001</t>
  </si>
  <si>
    <t>2 02 15002</t>
  </si>
  <si>
    <t>2 02 16549</t>
  </si>
  <si>
    <t>Дотации на поддержку мер по обеспечению сбалансированности бюджетов</t>
  </si>
  <si>
    <t>Дотации (гранты) бюджетам за достижение показателей деятельности органов местного самоуправления</t>
  </si>
  <si>
    <t>по доходам по состоянию на 01 октября 2022 года.</t>
  </si>
  <si>
    <t>по расходам  по состоянию на 01 октября 2022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</si>
</sst>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  <numFmt numFmtId="188" formatCode="0.0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IV3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1:7" ht="12.75">
      <c r="A1" s="192" t="s">
        <v>105</v>
      </c>
      <c r="B1" s="192"/>
      <c r="C1" s="192"/>
      <c r="D1" s="192"/>
      <c r="E1" s="192"/>
      <c r="F1" s="192"/>
      <c r="G1" s="192"/>
    </row>
    <row r="2" spans="1:7" ht="12.75" customHeight="1">
      <c r="A2" s="192" t="s">
        <v>139</v>
      </c>
      <c r="B2" s="192"/>
      <c r="C2" s="192"/>
      <c r="D2" s="192"/>
      <c r="E2" s="192"/>
      <c r="F2" s="192"/>
      <c r="G2" s="192"/>
    </row>
    <row r="3" spans="5:7" ht="11.25" customHeight="1" thickBot="1">
      <c r="E3" s="193" t="s">
        <v>0</v>
      </c>
      <c r="F3" s="193"/>
      <c r="G3" s="193"/>
    </row>
    <row r="4" spans="1:7" ht="12.75">
      <c r="A4" s="185" t="s">
        <v>1</v>
      </c>
      <c r="B4" s="185" t="s">
        <v>2</v>
      </c>
      <c r="C4" s="188" t="s">
        <v>84</v>
      </c>
      <c r="D4" s="188" t="s">
        <v>86</v>
      </c>
      <c r="E4" s="194" t="s">
        <v>3</v>
      </c>
      <c r="F4" s="188" t="s">
        <v>85</v>
      </c>
      <c r="G4" s="180" t="s">
        <v>87</v>
      </c>
    </row>
    <row r="5" spans="1:7" ht="12.75">
      <c r="A5" s="186"/>
      <c r="B5" s="186"/>
      <c r="C5" s="189"/>
      <c r="D5" s="189"/>
      <c r="E5" s="195"/>
      <c r="F5" s="189"/>
      <c r="G5" s="181"/>
    </row>
    <row r="6" spans="1:7" ht="21" customHeight="1" thickBot="1">
      <c r="A6" s="187"/>
      <c r="B6" s="187"/>
      <c r="C6" s="190"/>
      <c r="D6" s="190"/>
      <c r="E6" s="196"/>
      <c r="F6" s="190"/>
      <c r="G6" s="182"/>
    </row>
    <row r="7" spans="1:7" ht="16.5" customHeight="1" thickBot="1">
      <c r="A7" s="120" t="s">
        <v>4</v>
      </c>
      <c r="B7" s="121" t="s">
        <v>5</v>
      </c>
      <c r="C7" s="122">
        <f>SUM(C8:C24)</f>
        <v>223730</v>
      </c>
      <c r="D7" s="123">
        <f>SUM(D8:D24)</f>
        <v>167722.75</v>
      </c>
      <c r="E7" s="123">
        <f>SUM(E8:E24)</f>
        <v>173770</v>
      </c>
      <c r="F7" s="124">
        <f>E7/D7*100</f>
        <v>103.60550372564245</v>
      </c>
      <c r="G7" s="124">
        <f>E7/C7*100</f>
        <v>77.66951235864659</v>
      </c>
    </row>
    <row r="8" spans="1:7" ht="13.5" customHeight="1">
      <c r="A8" s="125" t="s">
        <v>6</v>
      </c>
      <c r="B8" s="126" t="s">
        <v>7</v>
      </c>
      <c r="C8" s="127">
        <v>173665</v>
      </c>
      <c r="D8" s="61">
        <f>C8/12*9</f>
        <v>130248.75</v>
      </c>
      <c r="E8" s="128">
        <v>133208</v>
      </c>
      <c r="F8" s="129">
        <f>E8/D8*100</f>
        <v>102.27199877158131</v>
      </c>
      <c r="G8" s="129">
        <f>E8/C8*100</f>
        <v>76.70399907868598</v>
      </c>
    </row>
    <row r="9" spans="1:7" ht="27.75" customHeight="1">
      <c r="A9" s="130" t="s">
        <v>106</v>
      </c>
      <c r="B9" s="131" t="s">
        <v>108</v>
      </c>
      <c r="C9" s="132">
        <v>9420</v>
      </c>
      <c r="D9" s="5">
        <f>C9/12*9</f>
        <v>7065</v>
      </c>
      <c r="E9" s="5">
        <v>8104</v>
      </c>
      <c r="F9" s="2">
        <f>E9/D9*100</f>
        <v>114.70629865534323</v>
      </c>
      <c r="G9" s="2">
        <f>E9/C9*100</f>
        <v>86.02972399150744</v>
      </c>
    </row>
    <row r="10" spans="1:7" ht="27.75" customHeight="1">
      <c r="A10" s="130" t="s">
        <v>118</v>
      </c>
      <c r="B10" s="133" t="s">
        <v>119</v>
      </c>
      <c r="C10" s="132">
        <v>9010</v>
      </c>
      <c r="D10" s="5">
        <f>C10/12*9</f>
        <v>6757.5</v>
      </c>
      <c r="E10" s="5">
        <v>7108</v>
      </c>
      <c r="F10" s="2">
        <f>E10/D10*100</f>
        <v>105.18682944876063</v>
      </c>
      <c r="G10" s="2">
        <f>E10/C10*100</f>
        <v>78.89012208657049</v>
      </c>
    </row>
    <row r="11" spans="1:7" ht="24.75" customHeight="1">
      <c r="A11" s="134" t="s">
        <v>8</v>
      </c>
      <c r="B11" s="135" t="s">
        <v>9</v>
      </c>
      <c r="C11" s="132">
        <v>140</v>
      </c>
      <c r="D11" s="5">
        <f>C11/12*9</f>
        <v>105</v>
      </c>
      <c r="E11" s="5">
        <v>138</v>
      </c>
      <c r="F11" s="2"/>
      <c r="G11" s="2"/>
    </row>
    <row r="12" spans="1:7" ht="12" customHeight="1">
      <c r="A12" s="136" t="s">
        <v>10</v>
      </c>
      <c r="B12" s="137" t="s">
        <v>11</v>
      </c>
      <c r="C12" s="132"/>
      <c r="D12" s="5"/>
      <c r="E12" s="138"/>
      <c r="F12" s="139"/>
      <c r="G12" s="139"/>
    </row>
    <row r="13" spans="1:7" ht="25.5" customHeight="1">
      <c r="A13" s="136" t="s">
        <v>107</v>
      </c>
      <c r="B13" s="137" t="s">
        <v>109</v>
      </c>
      <c r="C13" s="132">
        <v>907</v>
      </c>
      <c r="D13" s="5">
        <f>C13/12*9</f>
        <v>680.25</v>
      </c>
      <c r="E13" s="138">
        <v>595</v>
      </c>
      <c r="F13" s="2">
        <f>E13/D13*100</f>
        <v>87.46784270488791</v>
      </c>
      <c r="G13" s="2">
        <f>E13/C13*100</f>
        <v>65.60088202866594</v>
      </c>
    </row>
    <row r="14" spans="1:7" ht="12.75" customHeight="1">
      <c r="A14" s="136" t="s">
        <v>12</v>
      </c>
      <c r="B14" s="137" t="s">
        <v>13</v>
      </c>
      <c r="C14" s="132">
        <v>1802</v>
      </c>
      <c r="D14" s="5">
        <f>C14/12*9</f>
        <v>1351.5</v>
      </c>
      <c r="E14" s="138">
        <v>364</v>
      </c>
      <c r="F14" s="2">
        <f>E14/D14*100</f>
        <v>26.93303736588975</v>
      </c>
      <c r="G14" s="2">
        <f>E14/C14*100</f>
        <v>20.199778024417313</v>
      </c>
    </row>
    <row r="15" spans="1:7" ht="12.75">
      <c r="A15" s="140" t="s">
        <v>14</v>
      </c>
      <c r="B15" s="138" t="s">
        <v>15</v>
      </c>
      <c r="C15" s="132">
        <v>5577</v>
      </c>
      <c r="D15" s="5">
        <f>C15/12*9</f>
        <v>4182.75</v>
      </c>
      <c r="E15" s="138">
        <v>3664</v>
      </c>
      <c r="F15" s="2">
        <f>E15/D15*100</f>
        <v>87.59787221325684</v>
      </c>
      <c r="G15" s="2">
        <f>E15/C15*100</f>
        <v>65.69840415994263</v>
      </c>
    </row>
    <row r="16" spans="1:7" ht="12.75">
      <c r="A16" s="140" t="s">
        <v>16</v>
      </c>
      <c r="B16" s="14" t="s">
        <v>17</v>
      </c>
      <c r="C16" s="132"/>
      <c r="D16" s="5"/>
      <c r="E16" s="138"/>
      <c r="F16" s="2"/>
      <c r="G16" s="2"/>
    </row>
    <row r="17" spans="1:7" ht="25.5">
      <c r="A17" s="140" t="s">
        <v>18</v>
      </c>
      <c r="B17" s="141" t="s">
        <v>88</v>
      </c>
      <c r="C17" s="132"/>
      <c r="D17" s="5"/>
      <c r="E17" s="138"/>
      <c r="F17" s="2"/>
      <c r="G17" s="2"/>
    </row>
    <row r="18" spans="1:7" ht="24" customHeight="1">
      <c r="A18" s="142" t="s">
        <v>19</v>
      </c>
      <c r="B18" s="135" t="s">
        <v>89</v>
      </c>
      <c r="C18" s="132">
        <v>16311</v>
      </c>
      <c r="D18" s="5">
        <f>C18/12*9</f>
        <v>12233.25</v>
      </c>
      <c r="E18" s="138">
        <v>12456</v>
      </c>
      <c r="F18" s="2">
        <f>E18/D18*100</f>
        <v>101.82085709030714</v>
      </c>
      <c r="G18" s="2">
        <f>E18/C18*100</f>
        <v>76.36564281773036</v>
      </c>
    </row>
    <row r="19" spans="1:7" ht="15" customHeight="1">
      <c r="A19" s="142" t="s">
        <v>20</v>
      </c>
      <c r="B19" s="143" t="s">
        <v>21</v>
      </c>
      <c r="C19" s="132"/>
      <c r="D19" s="5"/>
      <c r="E19" s="138">
        <v>1</v>
      </c>
      <c r="F19" s="2"/>
      <c r="G19" s="2"/>
    </row>
    <row r="20" spans="1:7" ht="25.5">
      <c r="A20" s="140" t="s">
        <v>22</v>
      </c>
      <c r="B20" s="144" t="s">
        <v>23</v>
      </c>
      <c r="C20" s="132">
        <v>1904</v>
      </c>
      <c r="D20" s="5">
        <f>C20/12*9</f>
        <v>1428</v>
      </c>
      <c r="E20" s="138">
        <v>1871</v>
      </c>
      <c r="F20" s="2">
        <f>E20/D20*100</f>
        <v>131.02240896358543</v>
      </c>
      <c r="G20" s="2">
        <f>E20/C20*100</f>
        <v>98.26680672268907</v>
      </c>
    </row>
    <row r="21" spans="1:7" ht="25.5">
      <c r="A21" s="140" t="s">
        <v>24</v>
      </c>
      <c r="B21" s="144" t="s">
        <v>25</v>
      </c>
      <c r="C21" s="132">
        <v>3875</v>
      </c>
      <c r="D21" s="5">
        <f>C21/12*9</f>
        <v>2906.25</v>
      </c>
      <c r="E21" s="138">
        <v>3881</v>
      </c>
      <c r="F21" s="2">
        <f>E21/D21*100</f>
        <v>133.53978494623655</v>
      </c>
      <c r="G21" s="2">
        <f>E21/C21*100</f>
        <v>100.15483870967743</v>
      </c>
    </row>
    <row r="22" spans="1:7" ht="12.75">
      <c r="A22" s="145" t="s">
        <v>26</v>
      </c>
      <c r="B22" s="144" t="s">
        <v>27</v>
      </c>
      <c r="C22" s="132"/>
      <c r="D22" s="5"/>
      <c r="E22" s="138"/>
      <c r="F22" s="2"/>
      <c r="G22" s="2"/>
    </row>
    <row r="23" spans="1:7" ht="15.75" customHeight="1">
      <c r="A23" s="140" t="s">
        <v>28</v>
      </c>
      <c r="B23" s="144" t="s">
        <v>29</v>
      </c>
      <c r="C23" s="132">
        <v>1418</v>
      </c>
      <c r="D23" s="5">
        <f>C23/12*9</f>
        <v>1063.5</v>
      </c>
      <c r="E23" s="138">
        <v>2679</v>
      </c>
      <c r="F23" s="2">
        <f>E23/D23*100</f>
        <v>251.9040902679831</v>
      </c>
      <c r="G23" s="2">
        <f>E23/C23*100</f>
        <v>188.9280677009873</v>
      </c>
    </row>
    <row r="24" spans="1:7" ht="13.5" thickBot="1">
      <c r="A24" s="146" t="s">
        <v>30</v>
      </c>
      <c r="B24" s="147" t="s">
        <v>31</v>
      </c>
      <c r="C24" s="148">
        <v>-299</v>
      </c>
      <c r="D24" s="149">
        <v>-299</v>
      </c>
      <c r="E24" s="147">
        <v>-299</v>
      </c>
      <c r="F24" s="177">
        <v>100</v>
      </c>
      <c r="G24" s="177">
        <v>100</v>
      </c>
    </row>
    <row r="25" spans="1:7" ht="15" customHeight="1" thickBot="1">
      <c r="A25" s="151" t="s">
        <v>32</v>
      </c>
      <c r="B25" s="152" t="s">
        <v>33</v>
      </c>
      <c r="C25" s="179">
        <f>C26+C36+C38</f>
        <v>792956</v>
      </c>
      <c r="D25" s="153">
        <f>D26+D36+D37+D38</f>
        <v>517038</v>
      </c>
      <c r="E25" s="153">
        <f>E26+E36+E37+E38</f>
        <v>501968</v>
      </c>
      <c r="F25" s="154">
        <f>E25/D25*100</f>
        <v>97.08532061473238</v>
      </c>
      <c r="G25" s="154">
        <f aca="true" t="shared" si="0" ref="G25:G31">E25/C25*100</f>
        <v>63.30338631651693</v>
      </c>
    </row>
    <row r="26" spans="1:7" ht="28.5" customHeight="1" thickBot="1">
      <c r="A26" s="155" t="s">
        <v>34</v>
      </c>
      <c r="B26" s="156" t="s">
        <v>35</v>
      </c>
      <c r="C26" s="179">
        <f>C27+C31+C34+C35</f>
        <v>804084</v>
      </c>
      <c r="D26" s="153">
        <f>SUM(D27,D31,D34,D35)</f>
        <v>516618</v>
      </c>
      <c r="E26" s="176">
        <f>SUM(E27,E31,E34,E35)</f>
        <v>516618</v>
      </c>
      <c r="F26" s="154">
        <f>E26/D26*100</f>
        <v>100</v>
      </c>
      <c r="G26" s="154">
        <f t="shared" si="0"/>
        <v>64.24925754025699</v>
      </c>
    </row>
    <row r="27" spans="1:7" ht="25.5">
      <c r="A27" s="157" t="s">
        <v>126</v>
      </c>
      <c r="B27" s="158" t="s">
        <v>125</v>
      </c>
      <c r="C27" s="61">
        <f>C28+C29+C30</f>
        <v>197812</v>
      </c>
      <c r="D27" s="175">
        <f>D28+D29+D30</f>
        <v>148436</v>
      </c>
      <c r="E27" s="175">
        <f>E28+E29+E30</f>
        <v>148436</v>
      </c>
      <c r="F27" s="2">
        <f>E27/D27*100</f>
        <v>100</v>
      </c>
      <c r="G27" s="2">
        <f t="shared" si="0"/>
        <v>75.03892584878572</v>
      </c>
    </row>
    <row r="28" spans="1:7" ht="12.75">
      <c r="A28" s="160" t="s">
        <v>134</v>
      </c>
      <c r="B28" s="161" t="s">
        <v>90</v>
      </c>
      <c r="C28" s="61">
        <v>162313</v>
      </c>
      <c r="D28" s="159">
        <v>121734</v>
      </c>
      <c r="E28" s="162">
        <v>121734</v>
      </c>
      <c r="F28" s="2">
        <f aca="true" t="shared" si="1" ref="F28:F36">E28/D28*100</f>
        <v>100</v>
      </c>
      <c r="G28" s="2">
        <f t="shared" si="0"/>
        <v>74.9995379298023</v>
      </c>
    </row>
    <row r="29" spans="1:7" ht="32.25" customHeight="1">
      <c r="A29" s="160" t="s">
        <v>135</v>
      </c>
      <c r="B29" s="163" t="s">
        <v>137</v>
      </c>
      <c r="C29" s="61">
        <v>35176</v>
      </c>
      <c r="D29" s="159">
        <v>26379</v>
      </c>
      <c r="E29" s="162">
        <v>26379</v>
      </c>
      <c r="F29" s="2">
        <f t="shared" si="1"/>
        <v>100</v>
      </c>
      <c r="G29" s="2">
        <f t="shared" si="0"/>
        <v>74.99147145781214</v>
      </c>
    </row>
    <row r="30" spans="1:7" ht="42.75" customHeight="1">
      <c r="A30" s="160" t="s">
        <v>136</v>
      </c>
      <c r="B30" s="163" t="s">
        <v>138</v>
      </c>
      <c r="C30" s="61">
        <v>323</v>
      </c>
      <c r="D30" s="159">
        <v>323</v>
      </c>
      <c r="E30" s="162">
        <v>323</v>
      </c>
      <c r="F30" s="2">
        <f t="shared" si="1"/>
        <v>100</v>
      </c>
      <c r="G30" s="2">
        <f t="shared" si="0"/>
        <v>100</v>
      </c>
    </row>
    <row r="31" spans="1:7" ht="25.5">
      <c r="A31" s="142" t="s">
        <v>121</v>
      </c>
      <c r="B31" s="144" t="s">
        <v>122</v>
      </c>
      <c r="C31" s="139">
        <v>332822</v>
      </c>
      <c r="D31" s="139">
        <v>178524</v>
      </c>
      <c r="E31" s="138">
        <v>178524</v>
      </c>
      <c r="F31" s="2">
        <f t="shared" si="1"/>
        <v>100</v>
      </c>
      <c r="G31" s="2">
        <f t="shared" si="0"/>
        <v>53.63948296687118</v>
      </c>
    </row>
    <row r="32" spans="1:7" ht="51" hidden="1">
      <c r="A32" s="142" t="s">
        <v>91</v>
      </c>
      <c r="B32" s="164" t="s">
        <v>92</v>
      </c>
      <c r="C32" s="139"/>
      <c r="D32" s="139"/>
      <c r="E32" s="138"/>
      <c r="F32" s="2"/>
      <c r="G32" s="2"/>
    </row>
    <row r="33" spans="1:7" ht="12.75" customHeight="1" hidden="1">
      <c r="A33" s="178"/>
      <c r="B33" s="165"/>
      <c r="C33" s="139"/>
      <c r="D33" s="139"/>
      <c r="E33" s="138"/>
      <c r="F33" s="2" t="e">
        <f t="shared" si="1"/>
        <v>#DIV/0!</v>
      </c>
      <c r="G33" s="2" t="e">
        <f>E33/C33*100</f>
        <v>#DIV/0!</v>
      </c>
    </row>
    <row r="34" spans="1:7" ht="31.5" customHeight="1">
      <c r="A34" s="142" t="s">
        <v>124</v>
      </c>
      <c r="B34" s="144" t="s">
        <v>123</v>
      </c>
      <c r="C34" s="139">
        <v>174592</v>
      </c>
      <c r="D34" s="139">
        <v>136731</v>
      </c>
      <c r="E34" s="138">
        <v>136731</v>
      </c>
      <c r="F34" s="2">
        <f t="shared" si="1"/>
        <v>100</v>
      </c>
      <c r="G34" s="2">
        <f>E34/C34*100</f>
        <v>78.31458486070382</v>
      </c>
    </row>
    <row r="35" spans="1:7" ht="15" customHeight="1">
      <c r="A35" s="105" t="s">
        <v>127</v>
      </c>
      <c r="B35" s="166" t="s">
        <v>36</v>
      </c>
      <c r="C35" s="139">
        <v>98858</v>
      </c>
      <c r="D35" s="139">
        <v>52927</v>
      </c>
      <c r="E35" s="138">
        <v>52927</v>
      </c>
      <c r="F35" s="2">
        <f t="shared" si="1"/>
        <v>100</v>
      </c>
      <c r="G35" s="2">
        <f>E35/C35*100</f>
        <v>53.5384086265148</v>
      </c>
    </row>
    <row r="36" spans="1:7" ht="24.75" customHeight="1">
      <c r="A36" s="142" t="s">
        <v>37</v>
      </c>
      <c r="B36" s="144" t="s">
        <v>93</v>
      </c>
      <c r="C36" s="139">
        <v>5270</v>
      </c>
      <c r="D36" s="150">
        <v>420</v>
      </c>
      <c r="E36" s="147">
        <v>420</v>
      </c>
      <c r="F36" s="2">
        <f t="shared" si="1"/>
        <v>100</v>
      </c>
      <c r="G36" s="2">
        <f>E36/C36*100</f>
        <v>7.969639468690702</v>
      </c>
    </row>
    <row r="37" spans="1:7" ht="51">
      <c r="A37" s="167" t="s">
        <v>130</v>
      </c>
      <c r="B37" s="6" t="s">
        <v>131</v>
      </c>
      <c r="C37" s="150"/>
      <c r="D37" s="139"/>
      <c r="E37" s="139"/>
      <c r="F37" s="147"/>
      <c r="G37" s="150"/>
    </row>
    <row r="38" spans="1:7" ht="54" customHeight="1" thickBot="1">
      <c r="A38" s="167" t="s">
        <v>128</v>
      </c>
      <c r="B38" s="6" t="s">
        <v>94</v>
      </c>
      <c r="C38" s="150">
        <v>-16398</v>
      </c>
      <c r="D38" s="126"/>
      <c r="E38" s="168">
        <v>-15070</v>
      </c>
      <c r="F38" s="147"/>
      <c r="G38" s="150"/>
    </row>
    <row r="39" spans="1:7" ht="27" customHeight="1" thickBot="1">
      <c r="A39" s="169" t="s">
        <v>38</v>
      </c>
      <c r="B39" s="170" t="s">
        <v>39</v>
      </c>
      <c r="C39" s="153"/>
      <c r="D39" s="153"/>
      <c r="E39" s="171"/>
      <c r="F39" s="153"/>
      <c r="G39" s="153"/>
    </row>
    <row r="40" spans="1:7" ht="18" customHeight="1" thickBot="1">
      <c r="A40" s="183" t="s">
        <v>40</v>
      </c>
      <c r="B40" s="184"/>
      <c r="C40" s="153">
        <f>C7+C25</f>
        <v>1016686</v>
      </c>
      <c r="D40" s="153">
        <f>D7+D25</f>
        <v>684760.75</v>
      </c>
      <c r="E40" s="153">
        <f>E7+E25</f>
        <v>675738</v>
      </c>
      <c r="F40" s="172">
        <f>E40/D40*100</f>
        <v>98.68235000326756</v>
      </c>
      <c r="G40" s="172">
        <f>E40/C40*100</f>
        <v>66.4647688666904</v>
      </c>
    </row>
    <row r="41" ht="10.5" customHeight="1">
      <c r="A41" s="173"/>
    </row>
    <row r="42" ht="12.75" hidden="1"/>
    <row r="43" spans="1:2" ht="14.25">
      <c r="A43" s="191" t="s">
        <v>115</v>
      </c>
      <c r="B43" s="191"/>
    </row>
    <row r="44" spans="1:2" ht="14.25">
      <c r="A44" s="119" t="s">
        <v>114</v>
      </c>
      <c r="B44" s="119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A43:B43"/>
    <mergeCell ref="A1:G1"/>
    <mergeCell ref="A2:G2"/>
    <mergeCell ref="E3:G3"/>
    <mergeCell ref="E4:E6"/>
    <mergeCell ref="F4:F6"/>
    <mergeCell ref="G4:G6"/>
    <mergeCell ref="A40:B40"/>
    <mergeCell ref="A4:A6"/>
    <mergeCell ref="B4:B6"/>
    <mergeCell ref="C4:C6"/>
    <mergeCell ref="D4:D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10.421875" style="62" customWidth="1"/>
    <col min="4" max="4" width="8.421875" style="62" hidden="1" customWidth="1"/>
    <col min="5" max="5" width="10.851562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92" t="s">
        <v>105</v>
      </c>
      <c r="B1" s="192"/>
      <c r="C1" s="192"/>
      <c r="D1" s="192"/>
      <c r="E1" s="192"/>
      <c r="F1" s="192"/>
      <c r="G1" s="192"/>
    </row>
    <row r="2" spans="1:7" ht="12.75">
      <c r="A2" s="192" t="s">
        <v>140</v>
      </c>
      <c r="B2" s="192"/>
      <c r="C2" s="192"/>
      <c r="D2" s="192"/>
      <c r="E2" s="192"/>
      <c r="F2" s="192"/>
      <c r="G2" s="192"/>
    </row>
    <row r="3" spans="5:7" ht="12.75" customHeight="1" thickBot="1">
      <c r="E3" s="197" t="s">
        <v>41</v>
      </c>
      <c r="F3" s="197"/>
      <c r="G3" s="197"/>
    </row>
    <row r="4" spans="1:7" s="68" customFormat="1" ht="38.25" customHeight="1" thickBot="1">
      <c r="A4" s="63" t="s">
        <v>42</v>
      </c>
      <c r="B4" s="64" t="s">
        <v>43</v>
      </c>
      <c r="C4" s="65" t="s">
        <v>83</v>
      </c>
      <c r="D4" s="66" t="s">
        <v>44</v>
      </c>
      <c r="E4" s="65" t="s">
        <v>45</v>
      </c>
      <c r="F4" s="65" t="s">
        <v>46</v>
      </c>
      <c r="G4" s="67" t="s">
        <v>117</v>
      </c>
    </row>
    <row r="5" spans="1:7" ht="12" customHeight="1" thickBot="1">
      <c r="A5" s="69">
        <v>100</v>
      </c>
      <c r="B5" s="70" t="s">
        <v>47</v>
      </c>
      <c r="C5" s="7">
        <f>SUM(C6:C13)</f>
        <v>55946</v>
      </c>
      <c r="D5" s="7">
        <f>SUM(D6:D13)</f>
        <v>0</v>
      </c>
      <c r="E5" s="7">
        <f>SUM(E6:E13)</f>
        <v>43356</v>
      </c>
      <c r="F5" s="8"/>
      <c r="G5" s="9">
        <f>E5/C5*100</f>
        <v>77.49615700854395</v>
      </c>
    </row>
    <row r="6" spans="1:7" s="73" customFormat="1" ht="12.75" customHeight="1">
      <c r="A6" s="71">
        <v>102</v>
      </c>
      <c r="B6" s="72" t="s">
        <v>81</v>
      </c>
      <c r="C6" s="10">
        <v>3605</v>
      </c>
      <c r="D6" s="11"/>
      <c r="E6" s="10">
        <v>2567</v>
      </c>
      <c r="F6" s="11"/>
      <c r="G6" s="12">
        <f>E6/C6*100</f>
        <v>71.20665742024966</v>
      </c>
    </row>
    <row r="7" spans="1:7" ht="23.25" customHeight="1">
      <c r="A7" s="74">
        <v>103</v>
      </c>
      <c r="B7" s="75" t="s">
        <v>48</v>
      </c>
      <c r="C7" s="13">
        <v>797</v>
      </c>
      <c r="D7" s="14"/>
      <c r="E7" s="13">
        <v>581</v>
      </c>
      <c r="F7" s="14"/>
      <c r="G7" s="15">
        <f>E7/C7*100</f>
        <v>72.89836888331243</v>
      </c>
    </row>
    <row r="8" spans="1:7" ht="24" customHeight="1">
      <c r="A8" s="74">
        <v>104</v>
      </c>
      <c r="B8" s="75" t="s">
        <v>82</v>
      </c>
      <c r="C8" s="13">
        <v>21214</v>
      </c>
      <c r="D8" s="14"/>
      <c r="E8" s="13">
        <v>15684</v>
      </c>
      <c r="F8" s="14"/>
      <c r="G8" s="15">
        <f aca="true" t="shared" si="0" ref="G8:G14">E8/C8*100</f>
        <v>73.93230885264448</v>
      </c>
    </row>
    <row r="9" spans="1:7" ht="12.75">
      <c r="A9" s="3">
        <v>105</v>
      </c>
      <c r="B9" s="4" t="s">
        <v>120</v>
      </c>
      <c r="C9" s="16">
        <v>58</v>
      </c>
      <c r="D9" s="17"/>
      <c r="E9" s="16">
        <v>50</v>
      </c>
      <c r="F9" s="17"/>
      <c r="G9" s="15">
        <f t="shared" si="0"/>
        <v>86.20689655172413</v>
      </c>
    </row>
    <row r="10" spans="1:7" ht="24.75" customHeight="1">
      <c r="A10" s="3">
        <v>106</v>
      </c>
      <c r="B10" s="4" t="s">
        <v>110</v>
      </c>
      <c r="C10" s="16">
        <v>7003</v>
      </c>
      <c r="D10" s="17"/>
      <c r="E10" s="16">
        <v>5130</v>
      </c>
      <c r="F10" s="17"/>
      <c r="G10" s="15">
        <f t="shared" si="0"/>
        <v>73.254319577324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115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23154</v>
      </c>
      <c r="D13" s="19"/>
      <c r="E13" s="18">
        <v>19344</v>
      </c>
      <c r="F13" s="19"/>
      <c r="G13" s="20">
        <f t="shared" si="0"/>
        <v>83.54495983415393</v>
      </c>
    </row>
    <row r="14" spans="1:7" ht="12.75" customHeight="1" thickBot="1">
      <c r="A14" s="78">
        <v>200</v>
      </c>
      <c r="B14" s="79" t="s">
        <v>113</v>
      </c>
      <c r="C14" s="7">
        <v>626</v>
      </c>
      <c r="D14" s="8"/>
      <c r="E14" s="7">
        <v>322</v>
      </c>
      <c r="F14" s="8"/>
      <c r="G14" s="9">
        <f t="shared" si="0"/>
        <v>51.43769968051119</v>
      </c>
    </row>
    <row r="15" spans="1:7" ht="14.25" customHeight="1" thickBot="1">
      <c r="A15" s="80">
        <v>300</v>
      </c>
      <c r="B15" s="81" t="s">
        <v>51</v>
      </c>
      <c r="C15" s="1">
        <f>SUM(C16:C18)</f>
        <v>8096</v>
      </c>
      <c r="D15" s="1">
        <f>SUM(D16:D18)</f>
        <v>0</v>
      </c>
      <c r="E15" s="1">
        <f>SUM(E16:E18)</f>
        <v>5343</v>
      </c>
      <c r="F15" s="21"/>
      <c r="G15" s="9">
        <f>E15/C15*100</f>
        <v>65.99555335968378</v>
      </c>
    </row>
    <row r="16" spans="1:7" ht="26.25" customHeight="1">
      <c r="A16" s="82">
        <v>309</v>
      </c>
      <c r="B16" s="75" t="s">
        <v>95</v>
      </c>
      <c r="C16" s="22">
        <v>19</v>
      </c>
      <c r="D16" s="23"/>
      <c r="E16" s="22">
        <v>19</v>
      </c>
      <c r="F16" s="23"/>
      <c r="G16" s="15">
        <f aca="true" t="shared" si="1" ref="G16:G31">E16/C16*100</f>
        <v>100</v>
      </c>
    </row>
    <row r="17" spans="1:7" ht="13.5" customHeight="1">
      <c r="A17" s="83">
        <v>310</v>
      </c>
      <c r="B17" s="75" t="s">
        <v>52</v>
      </c>
      <c r="C17" s="13">
        <v>7862</v>
      </c>
      <c r="D17" s="14"/>
      <c r="E17" s="13">
        <v>5177</v>
      </c>
      <c r="F17" s="14"/>
      <c r="G17" s="15">
        <f t="shared" si="1"/>
        <v>65.84838463495294</v>
      </c>
    </row>
    <row r="18" spans="1:7" ht="24" customHeight="1" thickBot="1">
      <c r="A18" s="84">
        <v>314</v>
      </c>
      <c r="B18" s="85" t="s">
        <v>96</v>
      </c>
      <c r="C18" s="24">
        <v>215</v>
      </c>
      <c r="D18" s="25"/>
      <c r="E18" s="24">
        <v>147</v>
      </c>
      <c r="F18" s="25"/>
      <c r="G18" s="15">
        <f t="shared" si="1"/>
        <v>68.37209302325581</v>
      </c>
    </row>
    <row r="19" spans="1:7" ht="12.75" customHeight="1" thickBot="1">
      <c r="A19" s="80">
        <v>400</v>
      </c>
      <c r="B19" s="86" t="s">
        <v>53</v>
      </c>
      <c r="C19" s="1">
        <f>SUM(C20:C26)</f>
        <v>174695</v>
      </c>
      <c r="D19" s="1">
        <f>SUM(D20:D26)</f>
        <v>0</v>
      </c>
      <c r="E19" s="1">
        <f>SUM(E20:E26)</f>
        <v>82617</v>
      </c>
      <c r="F19" s="21"/>
      <c r="G19" s="9">
        <f>E19/C19*100</f>
        <v>47.29213772575059</v>
      </c>
    </row>
    <row r="20" spans="1:7" ht="12" customHeight="1">
      <c r="A20" s="87">
        <v>405</v>
      </c>
      <c r="B20" s="88" t="s">
        <v>54</v>
      </c>
      <c r="C20" s="26">
        <v>315</v>
      </c>
      <c r="D20" s="27"/>
      <c r="E20" s="26">
        <v>209</v>
      </c>
      <c r="F20" s="27"/>
      <c r="G20" s="15">
        <f t="shared" si="1"/>
        <v>66.34920634920634</v>
      </c>
    </row>
    <row r="21" spans="1:7" ht="12" customHeight="1">
      <c r="A21" s="89">
        <v>406</v>
      </c>
      <c r="B21" s="90" t="s">
        <v>55</v>
      </c>
      <c r="C21" s="22">
        <v>53039</v>
      </c>
      <c r="D21" s="23"/>
      <c r="E21" s="22">
        <v>34161</v>
      </c>
      <c r="F21" s="23"/>
      <c r="G21" s="15">
        <f t="shared" si="1"/>
        <v>64.40732291332793</v>
      </c>
    </row>
    <row r="22" spans="1:7" ht="12" customHeight="1">
      <c r="A22" s="89">
        <v>407</v>
      </c>
      <c r="B22" s="91" t="s">
        <v>56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57</v>
      </c>
      <c r="C23" s="24">
        <v>1079</v>
      </c>
      <c r="D23" s="25"/>
      <c r="E23" s="24">
        <v>331</v>
      </c>
      <c r="F23" s="25"/>
      <c r="G23" s="15">
        <f t="shared" si="1"/>
        <v>30.676552363299354</v>
      </c>
    </row>
    <row r="24" spans="1:7" ht="12" customHeight="1">
      <c r="A24" s="94">
        <v>409</v>
      </c>
      <c r="B24" s="95" t="s">
        <v>97</v>
      </c>
      <c r="C24" s="13">
        <v>119192</v>
      </c>
      <c r="D24" s="28"/>
      <c r="E24" s="29">
        <v>47338</v>
      </c>
      <c r="F24" s="30"/>
      <c r="G24" s="15">
        <f t="shared" si="1"/>
        <v>39.715752735082894</v>
      </c>
    </row>
    <row r="25" spans="1:7" ht="12" customHeight="1">
      <c r="A25" s="94">
        <v>410</v>
      </c>
      <c r="B25" s="95" t="s">
        <v>98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58</v>
      </c>
      <c r="C26" s="24">
        <v>1070</v>
      </c>
      <c r="D26" s="25"/>
      <c r="E26" s="24">
        <v>578</v>
      </c>
      <c r="F26" s="25"/>
      <c r="G26" s="15">
        <f t="shared" si="1"/>
        <v>54.01869158878505</v>
      </c>
    </row>
    <row r="27" spans="1:7" s="99" customFormat="1" ht="15.75" customHeight="1" thickBot="1">
      <c r="A27" s="97">
        <v>500</v>
      </c>
      <c r="B27" s="98" t="s">
        <v>59</v>
      </c>
      <c r="C27" s="31">
        <f>SUM(C28:C31)</f>
        <v>295547</v>
      </c>
      <c r="D27" s="31">
        <f>SUM(D28:D31)</f>
        <v>0</v>
      </c>
      <c r="E27" s="31">
        <f>SUM(E28:E31)</f>
        <v>203175</v>
      </c>
      <c r="F27" s="32"/>
      <c r="G27" s="9">
        <f>E27/C27*100</f>
        <v>68.74541105137254</v>
      </c>
    </row>
    <row r="28" spans="1:7" ht="12" customHeight="1">
      <c r="A28" s="100">
        <v>501</v>
      </c>
      <c r="B28" s="38" t="s">
        <v>60</v>
      </c>
      <c r="C28" s="13">
        <v>1977</v>
      </c>
      <c r="D28" s="14"/>
      <c r="E28" s="13">
        <v>1860</v>
      </c>
      <c r="F28" s="14"/>
      <c r="G28" s="15">
        <f t="shared" si="1"/>
        <v>94.08194233687405</v>
      </c>
    </row>
    <row r="29" spans="1:7" ht="12" customHeight="1">
      <c r="A29" s="100">
        <v>502</v>
      </c>
      <c r="B29" s="38" t="s">
        <v>61</v>
      </c>
      <c r="C29" s="13">
        <v>65722</v>
      </c>
      <c r="D29" s="14"/>
      <c r="E29" s="13">
        <v>62819</v>
      </c>
      <c r="F29" s="14"/>
      <c r="G29" s="15">
        <f t="shared" si="1"/>
        <v>95.58290983232403</v>
      </c>
    </row>
    <row r="30" spans="1:7" ht="12" customHeight="1">
      <c r="A30" s="101">
        <v>503</v>
      </c>
      <c r="B30" s="40" t="s">
        <v>62</v>
      </c>
      <c r="C30" s="16">
        <v>213494</v>
      </c>
      <c r="D30" s="17"/>
      <c r="E30" s="16">
        <v>125863</v>
      </c>
      <c r="F30" s="17"/>
      <c r="G30" s="15">
        <f t="shared" si="1"/>
        <v>58.95388160791404</v>
      </c>
    </row>
    <row r="31" spans="1:7" ht="12" customHeight="1" thickBot="1">
      <c r="A31" s="101">
        <v>505</v>
      </c>
      <c r="B31" s="40" t="s">
        <v>63</v>
      </c>
      <c r="C31" s="16">
        <v>14354</v>
      </c>
      <c r="D31" s="17"/>
      <c r="E31" s="16">
        <v>12633</v>
      </c>
      <c r="F31" s="17"/>
      <c r="G31" s="15">
        <f t="shared" si="1"/>
        <v>88.01031071478333</v>
      </c>
    </row>
    <row r="32" spans="1:7" s="99" customFormat="1" ht="12" customHeight="1" thickBot="1">
      <c r="A32" s="97">
        <v>600</v>
      </c>
      <c r="B32" s="98" t="s">
        <v>64</v>
      </c>
      <c r="C32" s="31">
        <v>317</v>
      </c>
      <c r="D32" s="32"/>
      <c r="E32" s="31">
        <v>316</v>
      </c>
      <c r="F32" s="32"/>
      <c r="G32" s="9">
        <f>E32/C32*100</f>
        <v>99.6845425867508</v>
      </c>
    </row>
    <row r="33" spans="1:7" s="99" customFormat="1" ht="12" customHeight="1" thickBot="1">
      <c r="A33" s="69">
        <v>700</v>
      </c>
      <c r="B33" s="70" t="s">
        <v>65</v>
      </c>
      <c r="C33" s="33">
        <f>SUM(C34:C38)</f>
        <v>299350</v>
      </c>
      <c r="D33" s="33">
        <f>SUM(D34:D38)</f>
        <v>0</v>
      </c>
      <c r="E33" s="33">
        <f>SUM(E34:E38)</f>
        <v>240155</v>
      </c>
      <c r="F33" s="34"/>
      <c r="G33" s="9">
        <f>E33/C33*100</f>
        <v>80.22548855854352</v>
      </c>
    </row>
    <row r="34" spans="1:7" s="99" customFormat="1" ht="12" customHeight="1">
      <c r="A34" s="102">
        <v>701</v>
      </c>
      <c r="B34" s="36" t="s">
        <v>66</v>
      </c>
      <c r="C34" s="35">
        <v>111037</v>
      </c>
      <c r="D34" s="36"/>
      <c r="E34" s="35">
        <v>89369</v>
      </c>
      <c r="F34" s="36"/>
      <c r="G34" s="15">
        <f aca="true" t="shared" si="2" ref="G34:G46">E34/C34*100</f>
        <v>80.48578401793996</v>
      </c>
    </row>
    <row r="35" spans="1:7" s="99" customFormat="1" ht="12" customHeight="1">
      <c r="A35" s="100">
        <v>702</v>
      </c>
      <c r="B35" s="38" t="s">
        <v>67</v>
      </c>
      <c r="C35" s="37">
        <v>116893</v>
      </c>
      <c r="D35" s="38"/>
      <c r="E35" s="37">
        <v>92808</v>
      </c>
      <c r="F35" s="38"/>
      <c r="G35" s="15">
        <f t="shared" si="2"/>
        <v>79.39568665360629</v>
      </c>
    </row>
    <row r="36" spans="1:7" s="99" customFormat="1" ht="12" customHeight="1">
      <c r="A36" s="100">
        <v>703</v>
      </c>
      <c r="B36" s="38" t="s">
        <v>129</v>
      </c>
      <c r="C36" s="37">
        <v>41006</v>
      </c>
      <c r="D36" s="38"/>
      <c r="E36" s="37">
        <v>32470</v>
      </c>
      <c r="F36" s="38"/>
      <c r="G36" s="15">
        <f t="shared" si="2"/>
        <v>79.1835341169585</v>
      </c>
    </row>
    <row r="37" spans="1:7" s="99" customFormat="1" ht="12" customHeight="1">
      <c r="A37" s="100">
        <v>707</v>
      </c>
      <c r="B37" s="42" t="s">
        <v>68</v>
      </c>
      <c r="C37" s="37">
        <v>17564</v>
      </c>
      <c r="D37" s="38"/>
      <c r="E37" s="37">
        <v>15541</v>
      </c>
      <c r="F37" s="38"/>
      <c r="G37" s="15">
        <f t="shared" si="2"/>
        <v>88.4821225233432</v>
      </c>
    </row>
    <row r="38" spans="1:7" s="99" customFormat="1" ht="12" customHeight="1" thickBot="1">
      <c r="A38" s="101">
        <v>709</v>
      </c>
      <c r="B38" s="103" t="s">
        <v>69</v>
      </c>
      <c r="C38" s="39">
        <v>12850</v>
      </c>
      <c r="D38" s="40"/>
      <c r="E38" s="39">
        <v>9967</v>
      </c>
      <c r="F38" s="40"/>
      <c r="G38" s="15">
        <f t="shared" si="2"/>
        <v>77.56420233463035</v>
      </c>
    </row>
    <row r="39" spans="1:7" s="99" customFormat="1" ht="12" customHeight="1" thickBot="1">
      <c r="A39" s="80">
        <v>800</v>
      </c>
      <c r="B39" s="86" t="s">
        <v>70</v>
      </c>
      <c r="C39" s="31">
        <f>SUM(C40:C41)</f>
        <v>184374</v>
      </c>
      <c r="D39" s="31">
        <f>SUM(D40:D41)</f>
        <v>0</v>
      </c>
      <c r="E39" s="31">
        <f>SUM(E40:E41)</f>
        <v>99521</v>
      </c>
      <c r="F39" s="32"/>
      <c r="G39" s="9">
        <f>E39/C39*100</f>
        <v>53.97778428628766</v>
      </c>
    </row>
    <row r="40" spans="1:7" s="99" customFormat="1" ht="12" customHeight="1">
      <c r="A40" s="102">
        <v>801</v>
      </c>
      <c r="B40" s="36" t="s">
        <v>71</v>
      </c>
      <c r="C40" s="35">
        <v>176703</v>
      </c>
      <c r="D40" s="36"/>
      <c r="E40" s="35">
        <v>94188</v>
      </c>
      <c r="F40" s="36"/>
      <c r="G40" s="15">
        <f t="shared" si="2"/>
        <v>53.30299994906708</v>
      </c>
    </row>
    <row r="41" spans="1:7" s="99" customFormat="1" ht="12" customHeight="1" thickBot="1">
      <c r="A41" s="101">
        <v>804</v>
      </c>
      <c r="B41" s="40" t="s">
        <v>72</v>
      </c>
      <c r="C41" s="39">
        <v>7671</v>
      </c>
      <c r="D41" s="40"/>
      <c r="E41" s="39">
        <v>5333</v>
      </c>
      <c r="F41" s="40"/>
      <c r="G41" s="15">
        <f t="shared" si="2"/>
        <v>69.52157476209099</v>
      </c>
    </row>
    <row r="42" spans="1:7" s="99" customFormat="1" ht="12" customHeight="1" thickBot="1">
      <c r="A42" s="104">
        <v>1000</v>
      </c>
      <c r="B42" s="86" t="s">
        <v>74</v>
      </c>
      <c r="C42" s="31">
        <f>SUM(C43:C46)</f>
        <v>40249</v>
      </c>
      <c r="D42" s="31">
        <f>SUM(D43:D46)</f>
        <v>0</v>
      </c>
      <c r="E42" s="31">
        <f>SUM(E43:E46)</f>
        <v>29653</v>
      </c>
      <c r="F42" s="32"/>
      <c r="G42" s="9">
        <f>E42/C42*100</f>
        <v>73.67388009639991</v>
      </c>
    </row>
    <row r="43" spans="1:7" s="99" customFormat="1" ht="12" customHeight="1">
      <c r="A43" s="105">
        <v>1002</v>
      </c>
      <c r="B43" s="41" t="s">
        <v>99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75</v>
      </c>
      <c r="C44" s="41">
        <v>32858</v>
      </c>
      <c r="D44" s="42"/>
      <c r="E44" s="41">
        <v>23198</v>
      </c>
      <c r="F44" s="42"/>
      <c r="G44" s="15">
        <f t="shared" si="2"/>
        <v>70.6007669365147</v>
      </c>
    </row>
    <row r="45" spans="1:7" s="107" customFormat="1" ht="12" customHeight="1">
      <c r="A45" s="112">
        <v>1004</v>
      </c>
      <c r="B45" s="103" t="s">
        <v>133</v>
      </c>
      <c r="C45" s="174">
        <v>4892</v>
      </c>
      <c r="D45" s="103"/>
      <c r="E45" s="174">
        <v>4692</v>
      </c>
      <c r="F45" s="103"/>
      <c r="G45" s="15">
        <f t="shared" si="2"/>
        <v>95.91169255928045</v>
      </c>
    </row>
    <row r="46" spans="1:7" s="99" customFormat="1" ht="12" customHeight="1" thickBot="1">
      <c r="A46" s="108">
        <v>1006</v>
      </c>
      <c r="B46" s="109" t="s">
        <v>76</v>
      </c>
      <c r="C46" s="43">
        <v>2499</v>
      </c>
      <c r="D46" s="44"/>
      <c r="E46" s="43">
        <v>1763</v>
      </c>
      <c r="F46" s="44"/>
      <c r="G46" s="15">
        <f t="shared" si="2"/>
        <v>70.54821928771509</v>
      </c>
    </row>
    <row r="47" spans="1:7" ht="13.5" customHeight="1" hidden="1">
      <c r="A47" s="110">
        <v>1101</v>
      </c>
      <c r="B47" s="111" t="s">
        <v>77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80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73</v>
      </c>
      <c r="C51" s="1">
        <f>SUM(C52:C54)</f>
        <v>8922</v>
      </c>
      <c r="D51" s="1">
        <f>SUM(D52:D54)</f>
        <v>0</v>
      </c>
      <c r="E51" s="1">
        <f>SUM(E52:E54)</f>
        <v>7516</v>
      </c>
      <c r="F51" s="47"/>
      <c r="G51" s="9">
        <f>E51/C51*100</f>
        <v>84.2412015243219</v>
      </c>
    </row>
    <row r="52" spans="1:7" ht="13.5" customHeight="1">
      <c r="A52" s="106">
        <v>1101</v>
      </c>
      <c r="B52" s="113" t="s">
        <v>100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101</v>
      </c>
      <c r="C53" s="13">
        <v>8922</v>
      </c>
      <c r="D53" s="28"/>
      <c r="E53" s="29">
        <v>7516</v>
      </c>
      <c r="F53" s="30"/>
      <c r="G53" s="15">
        <f>E53/C53*100</f>
        <v>84.2412015243219</v>
      </c>
    </row>
    <row r="54" spans="1:7" ht="13.5" customHeight="1" thickBot="1">
      <c r="A54" s="114">
        <v>1103</v>
      </c>
      <c r="B54" s="103" t="s">
        <v>102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103</v>
      </c>
      <c r="C55" s="1">
        <v>365</v>
      </c>
      <c r="D55" s="54"/>
      <c r="E55" s="55">
        <v>274</v>
      </c>
      <c r="F55" s="47"/>
      <c r="G55" s="9">
        <f>E55/C55*100</f>
        <v>75.06849315068493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104</v>
      </c>
      <c r="C57" s="1">
        <f>C5+C14+C15+C19+C27+C32+C33+C39+C42+C51+C56+C55</f>
        <v>1068487</v>
      </c>
      <c r="D57" s="1">
        <f>D5+D14+D15+D19+D27+D32+D33+D39+D42+D51+D56+D55-1</f>
        <v>-1</v>
      </c>
      <c r="E57" s="1">
        <f>E5+E14+E15+E19+E27+E32+E33+E39+E42+E51+E56+E55</f>
        <v>712248</v>
      </c>
      <c r="F57" s="47"/>
      <c r="G57" s="9">
        <f>E57/C57*100</f>
        <v>66.65949141168774</v>
      </c>
    </row>
    <row r="58" ht="9.75" customHeight="1"/>
    <row r="59" spans="1:2" ht="14.25">
      <c r="A59" s="191" t="s">
        <v>115</v>
      </c>
      <c r="B59" s="191"/>
    </row>
    <row r="60" spans="1:2" ht="14.25">
      <c r="A60" s="119" t="s">
        <v>114</v>
      </c>
      <c r="B60" s="119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2022-10-05T06:56:10Z</dcterms:modified>
  <cp:category/>
  <cp:version/>
  <cp:contentType/>
  <cp:contentStatus/>
</cp:coreProperties>
</file>