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 refMode="R1C1"/>
</workbook>
</file>

<file path=xl/sharedStrings.xml><?xml version="1.0" encoding="utf-8"?>
<sst xmlns="http://schemas.openxmlformats.org/spreadsheetml/2006/main" count="146" uniqueCount="140">
  <si>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</si>
  <si>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</si>
  <si>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</si>
  <si>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</si>
  <si>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</si>
  <si>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</si>
  <si>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</si>
  <si>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</si>
  <si>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</si>
  <si>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</si>
  <si>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</si>
  <si>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</si>
  <si>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</si>
  <si>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</si>
  <si>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</si>
  <si>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</si>
  <si>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</si>
  <si>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</si>
  <si>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</si>
  <si>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</si>
  <si>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</si>
  <si>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</si>
  <si>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</si>
  <si>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</si>
  <si>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</si>
  <si>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</si>
  <si>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</si>
  <si>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</si>
  <si>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</si>
  <si>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</si>
  <si>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</si>
  <si>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</si>
  <si>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</si>
  <si>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</si>
  <si>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</si>
  <si>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</si>
  <si>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</si>
  <si>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</si>
  <si>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</si>
  <si>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</si>
  <si>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</si>
  <si>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</si>
  <si>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</si>
  <si>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</si>
  <si>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</si>
  <si>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</si>
  <si>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</si>
  <si>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</si>
  <si>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</si>
  <si>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</si>
  <si>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</si>
  <si>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</si>
  <si>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</si>
  <si>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</si>
  <si>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</si>
  <si>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</si>
  <si>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</si>
  <si>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</si>
  <si>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</si>
  <si>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</si>
  <si>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</si>
  <si>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</si>
  <si>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</si>
  <si>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</si>
  <si>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</si>
  <si>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</si>
  <si>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</si>
  <si>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</si>
  <si>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</si>
  <si>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</si>
  <si>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</si>
  <si>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</si>
  <si>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</si>
  <si>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</si>
  <si>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</si>
  <si>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</si>
  <si>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</si>
  <si>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</si>
  <si>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</si>
  <si>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</si>
  <si>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</si>
  <si>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</si>
  <si>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</si>
  <si>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</si>
  <si>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</si>
  <si>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</si>
  <si>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</si>
  <si>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</si>
  <si>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</si>
  <si>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</si>
  <si>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</si>
  <si>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</si>
  <si>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</si>
  <si>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</si>
  <si>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</si>
  <si>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</si>
  <si>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</si>
  <si>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</si>
  <si>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</si>
  <si>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</si>
  <si>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</si>
  <si>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</si>
  <si>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</si>
  <si>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</si>
  <si>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</si>
  <si>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</si>
  <si>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</si>
  <si>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</si>
  <si>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</si>
  <si>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</si>
  <si>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</si>
  <si>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</si>
  <si>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</si>
  <si>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</si>
  <si>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</si>
  <si>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</si>
  <si>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</si>
  <si>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</si>
  <si>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</si>
  <si>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</si>
  <si>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</si>
  <si>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</si>
  <si>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</si>
  <si>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</si>
  <si>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</si>
  <si>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</si>
  <si>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</si>
  <si>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</si>
  <si>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</si>
  <si>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</si>
  <si>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</si>
  <si>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</si>
  <si>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</si>
  <si>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</si>
  <si>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</si>
  <si>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св.100</t>
  </si>
  <si>
    <t>2 02 16549</t>
  </si>
  <si>
    <t>Дотации (гранты) бюджетам за достижение показателей деятельности органов местного самоуправления</t>
  </si>
  <si>
    <t>по доходам по состоянию на 01 октября 2023 года.</t>
  </si>
  <si>
    <t>по расходам  по состоянию на 01 октября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</si>
</sst>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81" t="s">
        <v>104</v>
      </c>
      <c r="B2" s="181"/>
      <c r="C2" s="181"/>
      <c r="D2" s="181"/>
      <c r="E2" s="181"/>
      <c r="F2" s="181"/>
      <c r="G2" s="181"/>
    </row>
    <row r="3" spans="1:7" ht="12.75" customHeight="1">
      <c r="A3" s="181" t="s">
        <v>138</v>
      </c>
      <c r="B3" s="181"/>
      <c r="C3" s="181"/>
      <c r="D3" s="181"/>
      <c r="E3" s="181"/>
      <c r="F3" s="181"/>
      <c r="G3" s="181"/>
    </row>
    <row r="4" spans="5:7" ht="11.25" customHeight="1" thickBot="1">
      <c r="E4" s="182" t="s">
        <v>0</v>
      </c>
      <c r="F4" s="182"/>
      <c r="G4" s="182"/>
    </row>
    <row r="5" spans="1:7" ht="12.75">
      <c r="A5" s="194" t="s">
        <v>1</v>
      </c>
      <c r="B5" s="194" t="s">
        <v>2</v>
      </c>
      <c r="C5" s="186" t="s">
        <v>83</v>
      </c>
      <c r="D5" s="186" t="s">
        <v>85</v>
      </c>
      <c r="E5" s="183" t="s">
        <v>3</v>
      </c>
      <c r="F5" s="186" t="s">
        <v>84</v>
      </c>
      <c r="G5" s="189" t="s">
        <v>86</v>
      </c>
    </row>
    <row r="6" spans="1:7" ht="12.75">
      <c r="A6" s="195"/>
      <c r="B6" s="195"/>
      <c r="C6" s="187"/>
      <c r="D6" s="187"/>
      <c r="E6" s="184"/>
      <c r="F6" s="187"/>
      <c r="G6" s="190"/>
    </row>
    <row r="7" spans="1:7" ht="21" customHeight="1" thickBot="1">
      <c r="A7" s="196"/>
      <c r="B7" s="196"/>
      <c r="C7" s="188"/>
      <c r="D7" s="188"/>
      <c r="E7" s="185"/>
      <c r="F7" s="188"/>
      <c r="G7" s="191"/>
    </row>
    <row r="8" spans="1:7" ht="16.5" customHeight="1" thickBot="1">
      <c r="A8" s="121" t="s">
        <v>4</v>
      </c>
      <c r="B8" s="122" t="s">
        <v>5</v>
      </c>
      <c r="C8" s="123">
        <f>SUM(C9:C25)</f>
        <v>287799</v>
      </c>
      <c r="D8" s="124">
        <f>SUM(D9:D25)</f>
        <v>215032.5</v>
      </c>
      <c r="E8" s="124">
        <f>SUM(E9:E25)</f>
        <v>269847</v>
      </c>
      <c r="F8" s="125">
        <f>E8/D8*100</f>
        <v>125.49126294862405</v>
      </c>
      <c r="G8" s="125">
        <f>E8/C8*100</f>
        <v>93.76231328114413</v>
      </c>
    </row>
    <row r="9" spans="1:7" ht="13.5" customHeight="1">
      <c r="A9" s="126" t="s">
        <v>6</v>
      </c>
      <c r="B9" s="127" t="s">
        <v>7</v>
      </c>
      <c r="C9" s="128">
        <v>181605</v>
      </c>
      <c r="D9" s="61">
        <f>C9/12*9</f>
        <v>136203.75</v>
      </c>
      <c r="E9" s="129">
        <v>147970</v>
      </c>
      <c r="F9" s="130">
        <f>E9/D9*100</f>
        <v>108.63871222341528</v>
      </c>
      <c r="G9" s="130">
        <f>E9/C9*100</f>
        <v>81.47903416756147</v>
      </c>
    </row>
    <row r="10" spans="1:7" ht="27.75" customHeight="1">
      <c r="A10" s="131" t="s">
        <v>105</v>
      </c>
      <c r="B10" s="132" t="s">
        <v>107</v>
      </c>
      <c r="C10" s="133">
        <v>10234</v>
      </c>
      <c r="D10" s="5">
        <f>C10/12*9</f>
        <v>7675.5</v>
      </c>
      <c r="E10" s="5">
        <v>8618</v>
      </c>
      <c r="F10" s="2">
        <f>E10/D10*100</f>
        <v>112.27933033678588</v>
      </c>
      <c r="G10" s="2">
        <f>E10/C10*100</f>
        <v>84.20949775258941</v>
      </c>
    </row>
    <row r="11" spans="1:7" ht="27.75" customHeight="1">
      <c r="A11" s="131" t="s">
        <v>117</v>
      </c>
      <c r="B11" s="134" t="s">
        <v>118</v>
      </c>
      <c r="C11" s="133">
        <v>9621</v>
      </c>
      <c r="D11" s="5">
        <f>C11/12*9</f>
        <v>7215.75</v>
      </c>
      <c r="E11" s="5">
        <v>11209</v>
      </c>
      <c r="F11" s="2">
        <f>E11/D11*100</f>
        <v>155.34074767002735</v>
      </c>
      <c r="G11" s="2">
        <f>E11/C11*100</f>
        <v>116.50556075252052</v>
      </c>
    </row>
    <row r="12" spans="1:7" ht="24.75" customHeight="1">
      <c r="A12" s="135" t="s">
        <v>8</v>
      </c>
      <c r="B12" s="136" t="s">
        <v>9</v>
      </c>
      <c r="C12" s="133"/>
      <c r="D12" s="5"/>
      <c r="E12" s="5">
        <v>15</v>
      </c>
      <c r="F12" s="2"/>
      <c r="G12" s="2"/>
    </row>
    <row r="13" spans="1:7" ht="12" customHeight="1">
      <c r="A13" s="137" t="s">
        <v>10</v>
      </c>
      <c r="B13" s="138" t="s">
        <v>11</v>
      </c>
      <c r="C13" s="133"/>
      <c r="D13" s="5"/>
      <c r="E13" s="139">
        <v>1</v>
      </c>
      <c r="F13" s="140"/>
      <c r="G13" s="140"/>
    </row>
    <row r="14" spans="1:7" ht="25.5" customHeight="1">
      <c r="A14" s="137" t="s">
        <v>106</v>
      </c>
      <c r="B14" s="138" t="s">
        <v>108</v>
      </c>
      <c r="C14" s="133">
        <v>804</v>
      </c>
      <c r="D14" s="5">
        <f>C14/12*9</f>
        <v>603</v>
      </c>
      <c r="E14" s="139">
        <v>543</v>
      </c>
      <c r="F14" s="2">
        <f>E14/D14*100</f>
        <v>90.04975124378109</v>
      </c>
      <c r="G14" s="2">
        <f>E14/C14*100</f>
        <v>67.53731343283582</v>
      </c>
    </row>
    <row r="15" spans="1:7" ht="12.75" customHeight="1">
      <c r="A15" s="137" t="s">
        <v>12</v>
      </c>
      <c r="B15" s="138" t="s">
        <v>13</v>
      </c>
      <c r="C15" s="133">
        <v>1887</v>
      </c>
      <c r="D15" s="5">
        <f>C15/12*9</f>
        <v>1415.25</v>
      </c>
      <c r="E15" s="139">
        <v>244</v>
      </c>
      <c r="F15" s="2">
        <f>E15/D15*100</f>
        <v>17.24077018194665</v>
      </c>
      <c r="G15" s="2">
        <f>E15/C15*100</f>
        <v>12.930577636459988</v>
      </c>
    </row>
    <row r="16" spans="1:7" ht="12.75">
      <c r="A16" s="141" t="s">
        <v>14</v>
      </c>
      <c r="B16" s="139" t="s">
        <v>15</v>
      </c>
      <c r="C16" s="133">
        <v>5470</v>
      </c>
      <c r="D16" s="5">
        <f>C16/12*9</f>
        <v>4102.5</v>
      </c>
      <c r="E16" s="139">
        <v>4570</v>
      </c>
      <c r="F16" s="2">
        <f>E16/D16*100</f>
        <v>111.39549055453992</v>
      </c>
      <c r="G16" s="2">
        <f>E16/C16*100</f>
        <v>83.54661791590493</v>
      </c>
    </row>
    <row r="17" spans="1:7" ht="12.75">
      <c r="A17" s="141" t="s">
        <v>16</v>
      </c>
      <c r="B17" s="14" t="s">
        <v>17</v>
      </c>
      <c r="C17" s="133">
        <v>1</v>
      </c>
      <c r="D17" s="5">
        <f>C17/12*9</f>
        <v>0.75</v>
      </c>
      <c r="E17" s="139">
        <v>73</v>
      </c>
      <c r="F17" s="2" t="s">
        <v>135</v>
      </c>
      <c r="G17" s="2" t="s">
        <v>135</v>
      </c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10854</v>
      </c>
      <c r="D19" s="5">
        <f>C19/12*9</f>
        <v>8140.5</v>
      </c>
      <c r="E19" s="139">
        <v>11228</v>
      </c>
      <c r="F19" s="2">
        <f>E19/D19*100</f>
        <v>137.92764572200724</v>
      </c>
      <c r="G19" s="2">
        <f>E19/C19*100</f>
        <v>103.44573429150543</v>
      </c>
    </row>
    <row r="20" spans="1:7" ht="15" customHeight="1">
      <c r="A20" s="143" t="s">
        <v>20</v>
      </c>
      <c r="B20" s="144" t="s">
        <v>21</v>
      </c>
      <c r="C20" s="133"/>
      <c r="D20" s="5"/>
      <c r="E20" s="139">
        <v>38</v>
      </c>
      <c r="F20" s="2"/>
      <c r="G20" s="2"/>
    </row>
    <row r="21" spans="1:7" ht="25.5">
      <c r="A21" s="141" t="s">
        <v>22</v>
      </c>
      <c r="B21" s="145" t="s">
        <v>23</v>
      </c>
      <c r="C21" s="133">
        <v>123</v>
      </c>
      <c r="D21" s="5">
        <f>C21/12*9</f>
        <v>92.25</v>
      </c>
      <c r="E21" s="139">
        <v>1149</v>
      </c>
      <c r="F21" s="2">
        <f>E21/D21*100</f>
        <v>1245.5284552845528</v>
      </c>
      <c r="G21" s="2">
        <f>E21/C21*100</f>
        <v>934.1463414634146</v>
      </c>
    </row>
    <row r="22" spans="1:7" ht="25.5">
      <c r="A22" s="141" t="s">
        <v>24</v>
      </c>
      <c r="B22" s="145" t="s">
        <v>25</v>
      </c>
      <c r="C22" s="133">
        <v>65613</v>
      </c>
      <c r="D22" s="5">
        <f>C22/12*9</f>
        <v>49209.75</v>
      </c>
      <c r="E22" s="139">
        <v>82410</v>
      </c>
      <c r="F22" s="2">
        <f>E22/D22*100</f>
        <v>167.46681297913523</v>
      </c>
      <c r="G22" s="2">
        <f>E22/C22*100</f>
        <v>125.60010973435143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498</v>
      </c>
      <c r="D24" s="5">
        <f>C24/12*9</f>
        <v>373.5</v>
      </c>
      <c r="E24" s="139">
        <v>691</v>
      </c>
      <c r="F24" s="2">
        <f>E24/D24*100</f>
        <v>185.00669344042836</v>
      </c>
      <c r="G24" s="2">
        <f>E24/C24*100</f>
        <v>138.7550200803213</v>
      </c>
    </row>
    <row r="25" spans="1:7" ht="13.5" thickBot="1">
      <c r="A25" s="147" t="s">
        <v>30</v>
      </c>
      <c r="B25" s="148" t="s">
        <v>31</v>
      </c>
      <c r="C25" s="149">
        <v>1089</v>
      </c>
      <c r="D25" s="150"/>
      <c r="E25" s="148">
        <v>1088</v>
      </c>
      <c r="F25" s="151"/>
      <c r="G25" s="151"/>
    </row>
    <row r="26" spans="1:7" ht="15" customHeight="1" thickBot="1">
      <c r="A26" s="152" t="s">
        <v>32</v>
      </c>
      <c r="B26" s="153" t="s">
        <v>33</v>
      </c>
      <c r="C26" s="154">
        <f>C27+C37++C38+C39</f>
        <v>724214</v>
      </c>
      <c r="D26" s="154">
        <f>D27+D37+D38+D39</f>
        <v>531748</v>
      </c>
      <c r="E26" s="154">
        <f>E27+E37+E38+E39</f>
        <v>530937</v>
      </c>
      <c r="F26" s="155">
        <f>E26/D26*100</f>
        <v>99.84748414662585</v>
      </c>
      <c r="G26" s="155">
        <f aca="true" t="shared" si="0" ref="G26:G32">E26/C26*100</f>
        <v>73.31217015964894</v>
      </c>
    </row>
    <row r="27" spans="1:7" ht="28.5" customHeight="1" thickBot="1">
      <c r="A27" s="156" t="s">
        <v>34</v>
      </c>
      <c r="B27" s="157" t="s">
        <v>35</v>
      </c>
      <c r="C27" s="154">
        <f>SUM(C28,C32,C35,C36)</f>
        <v>727283</v>
      </c>
      <c r="D27" s="154">
        <f>SUM(D28,D32,D35,D36)</f>
        <v>534817</v>
      </c>
      <c r="E27" s="154">
        <f>SUM(E28,E32,E35,E36)</f>
        <v>535074</v>
      </c>
      <c r="F27" s="155">
        <f>E27/D27*100</f>
        <v>100.04805382027871</v>
      </c>
      <c r="G27" s="155">
        <f t="shared" si="0"/>
        <v>73.57163580064432</v>
      </c>
    </row>
    <row r="28" spans="1:7" ht="25.5">
      <c r="A28" s="158" t="s">
        <v>125</v>
      </c>
      <c r="B28" s="159" t="s">
        <v>124</v>
      </c>
      <c r="C28" s="61">
        <f>C29+C30+C31</f>
        <v>133738</v>
      </c>
      <c r="D28" s="160">
        <f>D29+D30+D31</f>
        <v>105129</v>
      </c>
      <c r="E28" s="160">
        <f>E29+E30+E31</f>
        <v>105386</v>
      </c>
      <c r="F28" s="2">
        <f aca="true" t="shared" si="1" ref="F28:F36">E28/D28*100</f>
        <v>100.24446156626621</v>
      </c>
      <c r="G28" s="2">
        <f t="shared" si="0"/>
        <v>78.80034096517072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59668</v>
      </c>
      <c r="E29" s="163">
        <v>59668</v>
      </c>
      <c r="F29" s="2">
        <f t="shared" si="1"/>
        <v>100</v>
      </c>
      <c r="G29" s="2">
        <f t="shared" si="0"/>
        <v>76.42590908508703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45461</v>
      </c>
      <c r="E30" s="163">
        <v>45461</v>
      </c>
      <c r="F30" s="2">
        <f t="shared" si="1"/>
        <v>100</v>
      </c>
      <c r="G30" s="2">
        <f t="shared" si="0"/>
        <v>81.66891224288152</v>
      </c>
    </row>
    <row r="31" spans="1:7" ht="38.25">
      <c r="A31" s="161" t="s">
        <v>136</v>
      </c>
      <c r="B31" s="164" t="s">
        <v>137</v>
      </c>
      <c r="C31" s="61">
        <v>0</v>
      </c>
      <c r="D31" s="160">
        <v>0</v>
      </c>
      <c r="E31" s="163">
        <v>257</v>
      </c>
      <c r="F31" s="2"/>
      <c r="G31" s="2"/>
    </row>
    <row r="32" spans="1:7" ht="29.25" customHeight="1">
      <c r="A32" s="143" t="s">
        <v>120</v>
      </c>
      <c r="B32" s="145" t="s">
        <v>121</v>
      </c>
      <c r="C32" s="140">
        <v>284961</v>
      </c>
      <c r="D32" s="140">
        <v>171017</v>
      </c>
      <c r="E32" s="139">
        <v>171017</v>
      </c>
      <c r="F32" s="2">
        <f t="shared" si="1"/>
        <v>100</v>
      </c>
      <c r="G32" s="2">
        <f t="shared" si="0"/>
        <v>60.01417737865884</v>
      </c>
    </row>
    <row r="33" spans="1:7" ht="51" hidden="1">
      <c r="A33" s="143" t="s">
        <v>90</v>
      </c>
      <c r="B33" s="165" t="s">
        <v>91</v>
      </c>
      <c r="C33" s="140"/>
      <c r="D33" s="140"/>
      <c r="E33" s="139"/>
      <c r="F33" s="2" t="e">
        <f t="shared" si="1"/>
        <v>#DIV/0!</v>
      </c>
      <c r="G33" s="2"/>
    </row>
    <row r="34" spans="1:7" ht="12.75" customHeight="1" hidden="1">
      <c r="A34" s="135"/>
      <c r="B34" s="166"/>
      <c r="C34" s="140"/>
      <c r="D34" s="140"/>
      <c r="E34" s="139"/>
      <c r="F34" s="2" t="e">
        <f t="shared" si="1"/>
        <v>#DIV/0!</v>
      </c>
      <c r="G34" s="2" t="e">
        <f>E34/C34*100</f>
        <v>#DIV/0!</v>
      </c>
    </row>
    <row r="35" spans="1:7" ht="31.5" customHeight="1">
      <c r="A35" s="167" t="s">
        <v>123</v>
      </c>
      <c r="B35" s="145" t="s">
        <v>122</v>
      </c>
      <c r="C35" s="140">
        <v>191116</v>
      </c>
      <c r="D35" s="140">
        <v>148415</v>
      </c>
      <c r="E35" s="139">
        <v>148415</v>
      </c>
      <c r="F35" s="2">
        <f t="shared" si="1"/>
        <v>100</v>
      </c>
      <c r="G35" s="2">
        <f>E35/C35*100</f>
        <v>77.65702505284749</v>
      </c>
    </row>
    <row r="36" spans="1:7" ht="15" customHeight="1">
      <c r="A36" s="168" t="s">
        <v>126</v>
      </c>
      <c r="B36" s="169" t="s">
        <v>36</v>
      </c>
      <c r="C36" s="140">
        <v>117468</v>
      </c>
      <c r="D36" s="140">
        <v>110256</v>
      </c>
      <c r="E36" s="139">
        <v>110256</v>
      </c>
      <c r="F36" s="2">
        <f t="shared" si="1"/>
        <v>100</v>
      </c>
      <c r="G36" s="2">
        <f>E36/C36*100</f>
        <v>93.86045561344366</v>
      </c>
    </row>
    <row r="37" spans="1:7" ht="24.75" customHeight="1">
      <c r="A37" s="143" t="s">
        <v>37</v>
      </c>
      <c r="B37" s="145" t="s">
        <v>92</v>
      </c>
      <c r="C37" s="140"/>
      <c r="D37" s="151"/>
      <c r="E37" s="148"/>
      <c r="F37" s="140"/>
      <c r="G37" s="140"/>
    </row>
    <row r="38" spans="1:7" ht="51">
      <c r="A38" s="170" t="s">
        <v>129</v>
      </c>
      <c r="B38" s="6" t="s">
        <v>130</v>
      </c>
      <c r="C38" s="151"/>
      <c r="D38" s="140"/>
      <c r="E38" s="140"/>
      <c r="F38" s="148"/>
      <c r="G38" s="151"/>
    </row>
    <row r="39" spans="1:7" ht="54" customHeight="1" thickBot="1">
      <c r="A39" s="170" t="s">
        <v>127</v>
      </c>
      <c r="B39" s="6" t="s">
        <v>93</v>
      </c>
      <c r="C39" s="151">
        <v>-3069</v>
      </c>
      <c r="D39" s="127">
        <f>-3069</f>
        <v>-3069</v>
      </c>
      <c r="E39" s="171">
        <v>-4137</v>
      </c>
      <c r="F39" s="178">
        <f>E39/D39*100</f>
        <v>134.79960899315736</v>
      </c>
      <c r="G39" s="179">
        <f>E39/C39*100</f>
        <v>134.79960899315736</v>
      </c>
    </row>
    <row r="40" spans="1:7" ht="27" customHeight="1" thickBot="1">
      <c r="A40" s="172" t="s">
        <v>38</v>
      </c>
      <c r="B40" s="173" t="s">
        <v>39</v>
      </c>
      <c r="C40" s="154"/>
      <c r="D40" s="154"/>
      <c r="E40" s="174"/>
      <c r="F40" s="154"/>
      <c r="G40" s="154"/>
    </row>
    <row r="41" spans="1:7" ht="18" customHeight="1" thickBot="1">
      <c r="A41" s="192" t="s">
        <v>40</v>
      </c>
      <c r="B41" s="193"/>
      <c r="C41" s="154">
        <f>C8+C26</f>
        <v>1012013</v>
      </c>
      <c r="D41" s="154">
        <f>D8+D26</f>
        <v>746780.5</v>
      </c>
      <c r="E41" s="154">
        <f>E8+E26</f>
        <v>800784</v>
      </c>
      <c r="F41" s="175">
        <f>E41/D41*100</f>
        <v>107.23150912483655</v>
      </c>
      <c r="G41" s="175">
        <f>E41/C41*100</f>
        <v>79.1278372906277</v>
      </c>
    </row>
    <row r="42" ht="10.5" customHeight="1">
      <c r="A42" s="176"/>
    </row>
    <row r="43" ht="12.75" hidden="1"/>
    <row r="44" spans="1:2" ht="14.25">
      <c r="A44" s="180" t="s">
        <v>114</v>
      </c>
      <c r="B44" s="180"/>
    </row>
    <row r="45" spans="1:2" ht="14.25">
      <c r="A45" s="119" t="s">
        <v>113</v>
      </c>
      <c r="B45" s="119"/>
    </row>
    <row r="47" ht="12.75">
      <c r="A47" s="62" t="s">
        <v>115</v>
      </c>
    </row>
    <row r="48" ht="12.75">
      <c r="A48" s="62" t="s">
        <v>131</v>
      </c>
    </row>
  </sheetData>
  <sheetProtection/>
  <mergeCells count="12">
    <mergeCell ref="B5:B7"/>
    <mergeCell ref="C5:C7"/>
    <mergeCell ref="D5:D7"/>
    <mergeCell ref="A44:B44"/>
    <mergeCell ref="A2:G2"/>
    <mergeCell ref="A3:G3"/>
    <mergeCell ref="E4:G4"/>
    <mergeCell ref="E5:E7"/>
    <mergeCell ref="F5:F7"/>
    <mergeCell ref="G5:G7"/>
    <mergeCell ref="A41:B41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8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1" t="s">
        <v>104</v>
      </c>
      <c r="B1" s="181"/>
      <c r="C1" s="181"/>
      <c r="D1" s="181"/>
      <c r="E1" s="181"/>
      <c r="F1" s="181"/>
      <c r="G1" s="181"/>
    </row>
    <row r="2" spans="1:7" ht="12.75">
      <c r="A2" s="181" t="s">
        <v>139</v>
      </c>
      <c r="B2" s="181"/>
      <c r="C2" s="181"/>
      <c r="D2" s="181"/>
      <c r="E2" s="181"/>
      <c r="F2" s="181"/>
      <c r="G2" s="181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81557</v>
      </c>
      <c r="D5" s="7">
        <f>SUM(D6:D13)</f>
        <v>0</v>
      </c>
      <c r="E5" s="7">
        <f>SUM(E6:E13)</f>
        <v>68622</v>
      </c>
      <c r="F5" s="8"/>
      <c r="G5" s="9">
        <f>E5/C5*100</f>
        <v>84.13992667704795</v>
      </c>
    </row>
    <row r="6" spans="1:7" s="73" customFormat="1" ht="12.75" customHeight="1">
      <c r="A6" s="71">
        <v>102</v>
      </c>
      <c r="B6" s="72" t="s">
        <v>80</v>
      </c>
      <c r="C6" s="10">
        <v>3010</v>
      </c>
      <c r="D6" s="11"/>
      <c r="E6" s="10">
        <v>2709</v>
      </c>
      <c r="F6" s="11"/>
      <c r="G6" s="12">
        <f>E6/C6*100</f>
        <v>90</v>
      </c>
    </row>
    <row r="7" spans="1:7" ht="23.25" customHeight="1">
      <c r="A7" s="74">
        <v>103</v>
      </c>
      <c r="B7" s="75" t="s">
        <v>48</v>
      </c>
      <c r="C7" s="13">
        <v>768</v>
      </c>
      <c r="D7" s="14"/>
      <c r="E7" s="13">
        <v>601</v>
      </c>
      <c r="F7" s="14"/>
      <c r="G7" s="15">
        <f>E7/C7*100</f>
        <v>78.25520833333334</v>
      </c>
    </row>
    <row r="8" spans="1:7" ht="24" customHeight="1">
      <c r="A8" s="74">
        <v>104</v>
      </c>
      <c r="B8" s="75" t="s">
        <v>81</v>
      </c>
      <c r="C8" s="13">
        <v>22389</v>
      </c>
      <c r="D8" s="14"/>
      <c r="E8" s="13">
        <v>16705</v>
      </c>
      <c r="F8" s="14"/>
      <c r="G8" s="15">
        <f aca="true" t="shared" si="0" ref="G8:G14">E8/C8*100</f>
        <v>74.61253294028317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/>
    </row>
    <row r="10" spans="1:7" ht="24.75" customHeight="1">
      <c r="A10" s="3">
        <v>106</v>
      </c>
      <c r="B10" s="4" t="s">
        <v>109</v>
      </c>
      <c r="C10" s="16">
        <v>7610</v>
      </c>
      <c r="D10" s="17"/>
      <c r="E10" s="16">
        <v>6083</v>
      </c>
      <c r="F10" s="17"/>
      <c r="G10" s="15">
        <f t="shared" si="0"/>
        <v>79.93429697766096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/>
    </row>
    <row r="13" spans="1:7" ht="12.75" customHeight="1" thickBot="1">
      <c r="A13" s="76">
        <v>113</v>
      </c>
      <c r="B13" s="77" t="s">
        <v>50</v>
      </c>
      <c r="C13" s="18">
        <v>47704</v>
      </c>
      <c r="D13" s="19"/>
      <c r="E13" s="18">
        <v>42523</v>
      </c>
      <c r="F13" s="19"/>
      <c r="G13" s="20">
        <f t="shared" si="0"/>
        <v>89.13927553245011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510</v>
      </c>
      <c r="F14" s="8"/>
      <c r="G14" s="9">
        <f t="shared" si="0"/>
        <v>75.78008915304606</v>
      </c>
    </row>
    <row r="15" spans="1:7" ht="14.25" customHeight="1" thickBot="1">
      <c r="A15" s="80">
        <v>300</v>
      </c>
      <c r="B15" s="81" t="s">
        <v>134</v>
      </c>
      <c r="C15" s="1">
        <f>SUM(C16:C18)</f>
        <v>8229</v>
      </c>
      <c r="D15" s="1">
        <f>SUM(D16:D18)</f>
        <v>0</v>
      </c>
      <c r="E15" s="1">
        <f>SUM(E16:E18)</f>
        <v>6230</v>
      </c>
      <c r="F15" s="21"/>
      <c r="G15" s="9">
        <f>E15/C15*100</f>
        <v>75.70786243772025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/>
    </row>
    <row r="17" spans="1:7" ht="13.5" customHeight="1">
      <c r="A17" s="83">
        <v>310</v>
      </c>
      <c r="B17" s="75" t="s">
        <v>51</v>
      </c>
      <c r="C17" s="13">
        <v>7865</v>
      </c>
      <c r="D17" s="14"/>
      <c r="E17" s="13">
        <v>6098</v>
      </c>
      <c r="F17" s="14"/>
      <c r="G17" s="15">
        <f aca="true" t="shared" si="1" ref="G17:G31">E17/C17*100</f>
        <v>77.5333757151939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132</v>
      </c>
      <c r="F18" s="25"/>
      <c r="G18" s="15">
        <f t="shared" si="1"/>
        <v>42.038216560509554</v>
      </c>
    </row>
    <row r="19" spans="1:7" ht="12.75" customHeight="1" thickBot="1">
      <c r="A19" s="80">
        <v>400</v>
      </c>
      <c r="B19" s="86" t="s">
        <v>52</v>
      </c>
      <c r="C19" s="1">
        <f>SUM(C20:C26)</f>
        <v>175432</v>
      </c>
      <c r="D19" s="1">
        <f>SUM(D20:D26)</f>
        <v>0</v>
      </c>
      <c r="E19" s="1">
        <f>SUM(E20:E26)</f>
        <v>151091</v>
      </c>
      <c r="F19" s="21"/>
      <c r="G19" s="9">
        <f>E19/C19*100</f>
        <v>86.12510830407223</v>
      </c>
    </row>
    <row r="20" spans="1:7" ht="12" customHeight="1">
      <c r="A20" s="87">
        <v>405</v>
      </c>
      <c r="B20" s="88" t="s">
        <v>53</v>
      </c>
      <c r="C20" s="26">
        <v>304</v>
      </c>
      <c r="D20" s="27"/>
      <c r="E20" s="26">
        <v>200</v>
      </c>
      <c r="F20" s="27"/>
      <c r="G20" s="15">
        <f t="shared" si="1"/>
        <v>65.78947368421053</v>
      </c>
    </row>
    <row r="21" spans="1:7" ht="12" customHeight="1">
      <c r="A21" s="89">
        <v>406</v>
      </c>
      <c r="B21" s="90" t="s">
        <v>54</v>
      </c>
      <c r="C21" s="22">
        <v>3243</v>
      </c>
      <c r="D21" s="23"/>
      <c r="E21" s="22">
        <v>1966</v>
      </c>
      <c r="F21" s="23"/>
      <c r="G21" s="15">
        <f t="shared" si="1"/>
        <v>60.622880049337034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2043</v>
      </c>
      <c r="D23" s="25"/>
      <c r="E23" s="24">
        <v>998</v>
      </c>
      <c r="F23" s="25"/>
      <c r="G23" s="15">
        <f t="shared" si="1"/>
        <v>48.849730788056775</v>
      </c>
    </row>
    <row r="24" spans="1:7" ht="12" customHeight="1">
      <c r="A24" s="94">
        <v>409</v>
      </c>
      <c r="B24" s="95" t="s">
        <v>96</v>
      </c>
      <c r="C24" s="13">
        <v>168027</v>
      </c>
      <c r="D24" s="28"/>
      <c r="E24" s="29">
        <v>147333</v>
      </c>
      <c r="F24" s="30"/>
      <c r="G24" s="15">
        <f t="shared" si="1"/>
        <v>87.68412219464729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1815</v>
      </c>
      <c r="D26" s="25"/>
      <c r="E26" s="24">
        <v>594</v>
      </c>
      <c r="F26" s="25"/>
      <c r="G26" s="15">
        <f t="shared" si="1"/>
        <v>32.72727272727273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104699</v>
      </c>
      <c r="D27" s="31">
        <f>SUM(D28:D31)</f>
        <v>0</v>
      </c>
      <c r="E27" s="31">
        <f>SUM(E28:E31)</f>
        <v>69087</v>
      </c>
      <c r="F27" s="32"/>
      <c r="G27" s="9">
        <f>E27/C27*100</f>
        <v>65.98630359411266</v>
      </c>
    </row>
    <row r="28" spans="1:7" ht="12" customHeight="1">
      <c r="A28" s="100">
        <v>501</v>
      </c>
      <c r="B28" s="38" t="s">
        <v>59</v>
      </c>
      <c r="C28" s="13">
        <v>1088</v>
      </c>
      <c r="D28" s="14"/>
      <c r="E28" s="13">
        <v>958</v>
      </c>
      <c r="F28" s="14"/>
      <c r="G28" s="15">
        <f t="shared" si="1"/>
        <v>88.05147058823529</v>
      </c>
    </row>
    <row r="29" spans="1:7" ht="12" customHeight="1">
      <c r="A29" s="100">
        <v>502</v>
      </c>
      <c r="B29" s="38" t="s">
        <v>60</v>
      </c>
      <c r="C29" s="13">
        <v>39511</v>
      </c>
      <c r="D29" s="14"/>
      <c r="E29" s="13">
        <v>27730</v>
      </c>
      <c r="F29" s="14"/>
      <c r="G29" s="15">
        <f t="shared" si="1"/>
        <v>70.18298701627394</v>
      </c>
    </row>
    <row r="30" spans="1:7" ht="12" customHeight="1">
      <c r="A30" s="101">
        <v>503</v>
      </c>
      <c r="B30" s="40" t="s">
        <v>61</v>
      </c>
      <c r="C30" s="16">
        <v>55674</v>
      </c>
      <c r="D30" s="17"/>
      <c r="E30" s="16">
        <v>33817</v>
      </c>
      <c r="F30" s="17"/>
      <c r="G30" s="15">
        <f t="shared" si="1"/>
        <v>60.741099974853604</v>
      </c>
    </row>
    <row r="31" spans="1:7" ht="12" customHeight="1" thickBot="1">
      <c r="A31" s="101">
        <v>505</v>
      </c>
      <c r="B31" s="40" t="s">
        <v>62</v>
      </c>
      <c r="C31" s="16">
        <v>8426</v>
      </c>
      <c r="D31" s="17"/>
      <c r="E31" s="16">
        <v>6582</v>
      </c>
      <c r="F31" s="17"/>
      <c r="G31" s="15">
        <f t="shared" si="1"/>
        <v>78.11535722762876</v>
      </c>
    </row>
    <row r="32" spans="1:7" s="99" customFormat="1" ht="12" customHeight="1" thickBot="1">
      <c r="A32" s="97">
        <v>600</v>
      </c>
      <c r="B32" s="98" t="s">
        <v>63</v>
      </c>
      <c r="C32" s="31">
        <v>106706</v>
      </c>
      <c r="D32" s="32"/>
      <c r="E32" s="31">
        <v>3769</v>
      </c>
      <c r="F32" s="32"/>
      <c r="G32" s="9">
        <f>E32/C32*100</f>
        <v>3.5321350252094543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354314</v>
      </c>
      <c r="D33" s="33">
        <f>SUM(D34:D38)</f>
        <v>0</v>
      </c>
      <c r="E33" s="33">
        <f>SUM(E34:E38)</f>
        <v>260080</v>
      </c>
      <c r="F33" s="34"/>
      <c r="G33" s="9">
        <f>E33/C33*100</f>
        <v>73.40381695332388</v>
      </c>
    </row>
    <row r="34" spans="1:7" s="99" customFormat="1" ht="12" customHeight="1">
      <c r="A34" s="102">
        <v>701</v>
      </c>
      <c r="B34" s="36" t="s">
        <v>65</v>
      </c>
      <c r="C34" s="35">
        <v>127560</v>
      </c>
      <c r="D34" s="36"/>
      <c r="E34" s="35">
        <v>100023</v>
      </c>
      <c r="F34" s="36"/>
      <c r="G34" s="15">
        <f aca="true" t="shared" si="2" ref="G34:G46">E34/C34*100</f>
        <v>78.41251175917215</v>
      </c>
    </row>
    <row r="35" spans="1:7" s="99" customFormat="1" ht="12" customHeight="1">
      <c r="A35" s="100">
        <v>702</v>
      </c>
      <c r="B35" s="38" t="s">
        <v>66</v>
      </c>
      <c r="C35" s="37">
        <v>133225</v>
      </c>
      <c r="D35" s="38"/>
      <c r="E35" s="37">
        <v>92909</v>
      </c>
      <c r="F35" s="38"/>
      <c r="G35" s="15">
        <f t="shared" si="2"/>
        <v>69.73841246012385</v>
      </c>
    </row>
    <row r="36" spans="1:7" s="99" customFormat="1" ht="12" customHeight="1">
      <c r="A36" s="100">
        <v>703</v>
      </c>
      <c r="B36" s="38" t="s">
        <v>128</v>
      </c>
      <c r="C36" s="37">
        <v>52628</v>
      </c>
      <c r="D36" s="38"/>
      <c r="E36" s="37">
        <v>38937</v>
      </c>
      <c r="F36" s="38"/>
      <c r="G36" s="15">
        <f t="shared" si="2"/>
        <v>73.98533100250818</v>
      </c>
    </row>
    <row r="37" spans="1:7" s="99" customFormat="1" ht="12" customHeight="1">
      <c r="A37" s="100">
        <v>707</v>
      </c>
      <c r="B37" s="42" t="s">
        <v>67</v>
      </c>
      <c r="C37" s="37">
        <v>14028</v>
      </c>
      <c r="D37" s="38"/>
      <c r="E37" s="37">
        <v>6065</v>
      </c>
      <c r="F37" s="38"/>
      <c r="G37" s="15">
        <f t="shared" si="2"/>
        <v>43.234958654120334</v>
      </c>
    </row>
    <row r="38" spans="1:7" s="99" customFormat="1" ht="12" customHeight="1" thickBot="1">
      <c r="A38" s="101">
        <v>709</v>
      </c>
      <c r="B38" s="103" t="s">
        <v>68</v>
      </c>
      <c r="C38" s="39">
        <v>26873</v>
      </c>
      <c r="D38" s="40"/>
      <c r="E38" s="39">
        <v>22146</v>
      </c>
      <c r="F38" s="40"/>
      <c r="G38" s="15">
        <f t="shared" si="2"/>
        <v>82.40985375655863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195608</v>
      </c>
      <c r="D39" s="31">
        <f>SUM(D40:D41)</f>
        <v>0</v>
      </c>
      <c r="E39" s="31">
        <f>SUM(E40:E41)</f>
        <v>185685</v>
      </c>
      <c r="F39" s="32"/>
      <c r="G39" s="9">
        <f>E39/C39*100</f>
        <v>94.9270990961515</v>
      </c>
    </row>
    <row r="40" spans="1:7" s="99" customFormat="1" ht="12" customHeight="1">
      <c r="A40" s="102">
        <v>801</v>
      </c>
      <c r="B40" s="36" t="s">
        <v>70</v>
      </c>
      <c r="C40" s="35">
        <v>189416</v>
      </c>
      <c r="D40" s="36"/>
      <c r="E40" s="35">
        <v>180993</v>
      </c>
      <c r="F40" s="36"/>
      <c r="G40" s="15">
        <f t="shared" si="2"/>
        <v>95.5531739662964</v>
      </c>
    </row>
    <row r="41" spans="1:7" s="99" customFormat="1" ht="12" customHeight="1" thickBot="1">
      <c r="A41" s="101">
        <v>804</v>
      </c>
      <c r="B41" s="40" t="s">
        <v>71</v>
      </c>
      <c r="C41" s="39">
        <v>6192</v>
      </c>
      <c r="D41" s="40"/>
      <c r="E41" s="39">
        <v>4692</v>
      </c>
      <c r="F41" s="40"/>
      <c r="G41" s="15">
        <f t="shared" si="2"/>
        <v>75.7751937984496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39757</v>
      </c>
      <c r="D42" s="31">
        <f>SUM(D43:D46)</f>
        <v>0</v>
      </c>
      <c r="E42" s="31">
        <f>SUM(E43:E46)</f>
        <v>27963</v>
      </c>
      <c r="F42" s="32"/>
      <c r="G42" s="9">
        <f>E42/C42*100</f>
        <v>70.33478381165581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33297</v>
      </c>
      <c r="D44" s="42"/>
      <c r="E44" s="41">
        <v>22008</v>
      </c>
      <c r="F44" s="42"/>
      <c r="G44" s="15">
        <f t="shared" si="2"/>
        <v>66.09604468871069</v>
      </c>
    </row>
    <row r="45" spans="1:7" s="107" customFormat="1" ht="12" customHeight="1">
      <c r="A45" s="112">
        <v>1004</v>
      </c>
      <c r="B45" s="103" t="s">
        <v>133</v>
      </c>
      <c r="C45" s="177">
        <v>3971</v>
      </c>
      <c r="D45" s="103"/>
      <c r="E45" s="177">
        <v>3968</v>
      </c>
      <c r="F45" s="103"/>
      <c r="G45" s="15">
        <f t="shared" si="2"/>
        <v>99.92445227902292</v>
      </c>
    </row>
    <row r="46" spans="1:7" s="99" customFormat="1" ht="12" customHeight="1" thickBot="1">
      <c r="A46" s="108">
        <v>1006</v>
      </c>
      <c r="B46" s="109" t="s">
        <v>75</v>
      </c>
      <c r="C46" s="43">
        <v>2489</v>
      </c>
      <c r="D46" s="44"/>
      <c r="E46" s="43">
        <v>1987</v>
      </c>
      <c r="F46" s="44"/>
      <c r="G46" s="15">
        <f t="shared" si="2"/>
        <v>79.83125753314584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23598</v>
      </c>
      <c r="D51" s="1">
        <f>SUM(D52:D54)</f>
        <v>0</v>
      </c>
      <c r="E51" s="1">
        <f>SUM(E52:E54)</f>
        <v>16154</v>
      </c>
      <c r="F51" s="47"/>
      <c r="G51" s="9">
        <f>E51/C51*100</f>
        <v>68.45495380964488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23598</v>
      </c>
      <c r="D53" s="28"/>
      <c r="E53" s="29">
        <v>16154</v>
      </c>
      <c r="F53" s="30"/>
      <c r="G53" s="15">
        <f>E53/C53*100</f>
        <v>68.45495380964488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274</v>
      </c>
      <c r="F55" s="47"/>
      <c r="G55" s="9">
        <f>E55/C55*100</f>
        <v>75.06849315068493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1090938</v>
      </c>
      <c r="D57" s="1">
        <f>D5+D14+D15+D19+D27+D32+D33+D39+D42+D51+D56+D55-1</f>
        <v>-1</v>
      </c>
      <c r="E57" s="1">
        <f>E5+E14+E15+E19+E27+E32+E33+E39+E42+E51+E56+E55</f>
        <v>789465</v>
      </c>
      <c r="F57" s="47"/>
      <c r="G57" s="9">
        <f>E57/C57*100</f>
        <v>72.36570730875633</v>
      </c>
    </row>
    <row r="58" ht="9.75" customHeight="1"/>
    <row r="59" spans="1:2" ht="14.25">
      <c r="A59" s="180" t="s">
        <v>114</v>
      </c>
      <c r="B59" s="180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2023-10-03T10:50:53Z</dcterms:modified>
  <cp:category/>
  <cp:version/>
  <cp:contentType/>
  <cp:contentStatus/>
</cp:coreProperties>
</file>