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<sst xmlns="http://schemas.openxmlformats.org/spreadsheetml/2006/main" count="142" uniqueCount="137">
  <si>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</si>
  <si>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</si>
  <si>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</si>
  <si>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</si>
  <si>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</si>
  <si>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</si>
  <si>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</si>
  <si>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</si>
  <si>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</si>
  <si>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</si>
  <si>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</si>
  <si>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</si>
  <si>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</si>
  <si>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</si>
  <si>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</si>
  <si>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</si>
  <si>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</si>
  <si>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</si>
  <si>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</si>
  <si>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</si>
  <si>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</si>
  <si>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</si>
  <si>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</si>
  <si>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</si>
  <si>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</si>
  <si>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</si>
  <si>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</si>
  <si>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</si>
  <si>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</si>
  <si>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</si>
  <si>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</si>
  <si>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</si>
  <si>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</si>
  <si>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</si>
  <si>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</si>
  <si>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</si>
  <si>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</si>
  <si>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</si>
  <si>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</si>
  <si>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</si>
  <si>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</si>
  <si>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</si>
  <si>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</si>
  <si>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</si>
  <si>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</si>
  <si>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</si>
  <si>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</si>
  <si>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</si>
  <si>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</si>
  <si>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</si>
  <si>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</si>
  <si>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</si>
  <si>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</si>
  <si>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</si>
  <si>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</si>
  <si>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</si>
  <si>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</si>
  <si>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</si>
  <si>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</si>
  <si>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</si>
  <si>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</si>
  <si>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</si>
  <si>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</si>
  <si>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</si>
  <si>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</si>
  <si>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</si>
  <si>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</si>
  <si>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</si>
  <si>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</si>
  <si>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</si>
  <si>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</si>
  <si>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</si>
  <si>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</si>
  <si>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</si>
  <si>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</si>
  <si>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</si>
  <si>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</si>
  <si>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</si>
  <si>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</si>
  <si>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</si>
  <si>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</si>
  <si>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</si>
  <si>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</si>
  <si>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</si>
  <si>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</si>
  <si>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</si>
  <si>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</si>
  <si>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</si>
  <si>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</si>
  <si>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</si>
  <si>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</si>
  <si>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</si>
  <si>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</si>
  <si>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</si>
  <si>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</si>
  <si>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</si>
  <si>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</si>
  <si>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</si>
  <si>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</si>
  <si>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</si>
  <si>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</si>
  <si>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</si>
  <si>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</si>
  <si>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</si>
  <si>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</si>
  <si>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</si>
  <si>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</si>
  <si>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</si>
  <si>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</si>
  <si>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</si>
  <si>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</si>
  <si>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</si>
  <si>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</si>
  <si>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</si>
  <si>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</si>
  <si>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</si>
  <si>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</si>
  <si>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</si>
  <si>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</si>
  <si>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</si>
  <si>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</si>
  <si>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</si>
  <si>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</si>
  <si>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</si>
  <si>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</si>
  <si>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</si>
  <si>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</si>
  <si>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</si>
  <si>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</si>
  <si>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</si>
  <si>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</si>
  <si>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</si>
  <si>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</si>
  <si>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</si>
  <si>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февраля 2022 года.</t>
  </si>
  <si>
    <t>по расходам  по состоянию на 01 февраля 2022 года</t>
  </si>
  <si>
    <t>Охрана семьи и детства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</si>
</sst>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0" t="s">
        <v>105</v>
      </c>
      <c r="B2" s="190"/>
      <c r="C2" s="190"/>
      <c r="D2" s="190"/>
      <c r="E2" s="190"/>
      <c r="F2" s="190"/>
      <c r="G2" s="190"/>
    </row>
    <row r="3" spans="1:7" ht="12.75" customHeight="1">
      <c r="A3" s="190" t="s">
        <v>134</v>
      </c>
      <c r="B3" s="190"/>
      <c r="C3" s="190"/>
      <c r="D3" s="190"/>
      <c r="E3" s="190"/>
      <c r="F3" s="190"/>
      <c r="G3" s="190"/>
    </row>
    <row r="4" spans="5:7" ht="11.25" customHeight="1" thickBot="1">
      <c r="E4" s="191" t="s">
        <v>0</v>
      </c>
      <c r="F4" s="191"/>
      <c r="G4" s="191"/>
    </row>
    <row r="5" spans="1:7" ht="12.75">
      <c r="A5" s="183" t="s">
        <v>1</v>
      </c>
      <c r="B5" s="183" t="s">
        <v>2</v>
      </c>
      <c r="C5" s="186" t="s">
        <v>84</v>
      </c>
      <c r="D5" s="186" t="s">
        <v>86</v>
      </c>
      <c r="E5" s="192" t="s">
        <v>3</v>
      </c>
      <c r="F5" s="186" t="s">
        <v>85</v>
      </c>
      <c r="G5" s="178" t="s">
        <v>87</v>
      </c>
    </row>
    <row r="6" spans="1:7" ht="12.75">
      <c r="A6" s="184"/>
      <c r="B6" s="184"/>
      <c r="C6" s="187"/>
      <c r="D6" s="187"/>
      <c r="E6" s="193"/>
      <c r="F6" s="187"/>
      <c r="G6" s="179"/>
    </row>
    <row r="7" spans="1:7" ht="21" customHeight="1" thickBot="1">
      <c r="A7" s="185"/>
      <c r="B7" s="185"/>
      <c r="C7" s="188"/>
      <c r="D7" s="188"/>
      <c r="E7" s="194"/>
      <c r="F7" s="188"/>
      <c r="G7" s="180"/>
    </row>
    <row r="8" spans="1:7" ht="16.5" customHeight="1" thickBot="1">
      <c r="A8" s="121" t="s">
        <v>4</v>
      </c>
      <c r="B8" s="122" t="s">
        <v>5</v>
      </c>
      <c r="C8" s="123">
        <f>SUM(C9:C25)</f>
        <v>197019</v>
      </c>
      <c r="D8" s="124">
        <f>SUM(D9:D25)</f>
        <v>16418.25</v>
      </c>
      <c r="E8" s="124">
        <f>SUM(E9:E25)</f>
        <v>8762</v>
      </c>
      <c r="F8" s="125">
        <f>E8/D8*100</f>
        <v>53.367441718818995</v>
      </c>
      <c r="G8" s="125">
        <f>E8/C8*100</f>
        <v>4.447286809901583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C9/12*1</f>
        <v>13304.583333333334</v>
      </c>
      <c r="E9" s="129">
        <v>6040</v>
      </c>
      <c r="F9" s="130">
        <f>E9/D9*100</f>
        <v>45.397889198584444</v>
      </c>
      <c r="G9" s="130">
        <f>E9/C9*100</f>
        <v>3.783157433215371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C10/12*1</f>
        <v>785</v>
      </c>
      <c r="E10" s="5">
        <v>882</v>
      </c>
      <c r="F10" s="2">
        <f>E10/D10*100</f>
        <v>112.35668789808916</v>
      </c>
      <c r="G10" s="2">
        <f>E10/C10*100</f>
        <v>9.363057324840764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C11/12*1</f>
        <v>572.75</v>
      </c>
      <c r="E11" s="5">
        <v>163</v>
      </c>
      <c r="F11" s="2">
        <f>E11/D11*100</f>
        <v>28.45918812745526</v>
      </c>
      <c r="G11" s="2">
        <f>E11/C11*100</f>
        <v>2.3715990106212717</v>
      </c>
    </row>
    <row r="12" spans="1:7" ht="24.75" customHeight="1">
      <c r="A12" s="135" t="s">
        <v>8</v>
      </c>
      <c r="B12" s="136" t="s">
        <v>9</v>
      </c>
      <c r="C12" s="133"/>
      <c r="D12" s="5">
        <f>C12/12*1</f>
        <v>0</v>
      </c>
      <c r="E12" s="5">
        <v>45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C14/12*1</f>
        <v>75.58333333333333</v>
      </c>
      <c r="E14" s="139">
        <v>54</v>
      </c>
      <c r="F14" s="2">
        <f>E14/D14*100</f>
        <v>71.44432194046307</v>
      </c>
      <c r="G14" s="2">
        <f>E14/C14*100</f>
        <v>5.953693495038589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C15/12*1</f>
        <v>150.16666666666666</v>
      </c>
      <c r="E15" s="139">
        <v>82</v>
      </c>
      <c r="F15" s="2">
        <f>E15/D15*100</f>
        <v>54.605993340732525</v>
      </c>
      <c r="G15" s="2">
        <f>E15/C15*100</f>
        <v>4.550499445061043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C16/12*1</f>
        <v>464.75</v>
      </c>
      <c r="E16" s="139">
        <v>556</v>
      </c>
      <c r="F16" s="2">
        <f>E16/D16*100</f>
        <v>119.63421194190424</v>
      </c>
      <c r="G16" s="2">
        <f>E16/C16*100</f>
        <v>9.969517661825353</v>
      </c>
    </row>
    <row r="17" spans="1:7" ht="12.75">
      <c r="A17" s="141" t="s">
        <v>16</v>
      </c>
      <c r="B17" s="14" t="s">
        <v>17</v>
      </c>
      <c r="C17" s="133"/>
      <c r="D17" s="5"/>
      <c r="E17" s="139"/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12180</v>
      </c>
      <c r="D19" s="5">
        <f>C19/12*1</f>
        <v>1015</v>
      </c>
      <c r="E19" s="139">
        <v>941</v>
      </c>
      <c r="F19" s="2">
        <f>E19/D19*100</f>
        <v>92.70935960591133</v>
      </c>
      <c r="G19" s="2">
        <f>E19/C19*100</f>
        <v>7.725779967159277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105</v>
      </c>
      <c r="D21" s="5">
        <f>C21/12*1</f>
        <v>8.75</v>
      </c>
      <c r="E21" s="139"/>
      <c r="F21" s="2">
        <f>E21/D21*100</f>
        <v>0</v>
      </c>
      <c r="G21" s="2">
        <f>E21/C21*100</f>
        <v>0</v>
      </c>
    </row>
    <row r="22" spans="1:7" ht="25.5">
      <c r="A22" s="141" t="s">
        <v>24</v>
      </c>
      <c r="B22" s="145" t="s">
        <v>25</v>
      </c>
      <c r="C22" s="133">
        <v>500</v>
      </c>
      <c r="D22" s="5">
        <f>C22/12*1</f>
        <v>41.666666666666664</v>
      </c>
      <c r="E22" s="139">
        <v>297</v>
      </c>
      <c r="F22" s="2">
        <f>E22/D22*100</f>
        <v>712.8</v>
      </c>
      <c r="G22" s="2">
        <f>E22/C22*100</f>
        <v>59.4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1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-299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773839</v>
      </c>
      <c r="D26" s="154">
        <f>D27+D36+D37+D38</f>
        <v>28341</v>
      </c>
      <c r="E26" s="154">
        <f>E27+E36+E37+E38</f>
        <v>-11300</v>
      </c>
      <c r="F26" s="155">
        <f>E26/D26*100</f>
        <v>-39.871564164990644</v>
      </c>
      <c r="G26" s="155">
        <f aca="true" t="shared" si="0" ref="G26:G31">E26/C26*100</f>
        <v>-1.4602520679366122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768989</v>
      </c>
      <c r="D27" s="154">
        <f>SUM(D28,D31,D34,D35)</f>
        <v>28341</v>
      </c>
      <c r="E27" s="154">
        <f>SUM(E28,E31,E34,E35)</f>
        <v>30437</v>
      </c>
      <c r="F27" s="155">
        <f>E27/D27*100</f>
        <v>107.3956458840549</v>
      </c>
      <c r="G27" s="155">
        <f t="shared" si="0"/>
        <v>3.958054016377347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60">
        <f>D29+D30</f>
        <v>16457</v>
      </c>
      <c r="E28" s="160">
        <f>E29+E30</f>
        <v>16457</v>
      </c>
      <c r="F28" s="2">
        <f aca="true" t="shared" si="1" ref="F28:F34">E28/D28*100</f>
        <v>100</v>
      </c>
      <c r="G28" s="2">
        <f t="shared" si="0"/>
        <v>8.33312235111829</v>
      </c>
    </row>
    <row r="29" spans="1:7" ht="12.75">
      <c r="A29" s="161">
        <v>20215001</v>
      </c>
      <c r="B29" s="162" t="s">
        <v>90</v>
      </c>
      <c r="C29" s="61">
        <v>162313</v>
      </c>
      <c r="D29" s="160">
        <v>13526</v>
      </c>
      <c r="E29" s="163">
        <v>13526</v>
      </c>
      <c r="F29" s="2">
        <f t="shared" si="1"/>
        <v>100</v>
      </c>
      <c r="G29" s="2">
        <f t="shared" si="0"/>
        <v>8.333281992200254</v>
      </c>
    </row>
    <row r="30" spans="1:7" ht="32.25" customHeight="1">
      <c r="A30" s="161">
        <v>20215002</v>
      </c>
      <c r="B30" s="164" t="s">
        <v>133</v>
      </c>
      <c r="C30" s="61">
        <v>35176</v>
      </c>
      <c r="D30" s="160">
        <v>2931</v>
      </c>
      <c r="E30" s="163">
        <v>2931</v>
      </c>
      <c r="F30" s="2">
        <f t="shared" si="1"/>
        <v>100</v>
      </c>
      <c r="G30" s="2">
        <f t="shared" si="0"/>
        <v>8.332385717534683</v>
      </c>
    </row>
    <row r="31" spans="1:7" ht="29.25" customHeight="1">
      <c r="A31" s="143" t="s">
        <v>121</v>
      </c>
      <c r="B31" s="145" t="s">
        <v>122</v>
      </c>
      <c r="C31" s="140">
        <v>332368</v>
      </c>
      <c r="D31" s="140"/>
      <c r="E31" s="139"/>
      <c r="F31" s="2"/>
      <c r="G31" s="2">
        <f t="shared" si="0"/>
        <v>0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174505</v>
      </c>
      <c r="D34" s="140">
        <v>11884</v>
      </c>
      <c r="E34" s="139">
        <v>13980</v>
      </c>
      <c r="F34" s="2">
        <f t="shared" si="1"/>
        <v>117.63715920565465</v>
      </c>
      <c r="G34" s="2">
        <f>E34/C34*100</f>
        <v>8.011231769863327</v>
      </c>
    </row>
    <row r="35" spans="1:7" ht="15" customHeight="1">
      <c r="A35" s="168" t="s">
        <v>127</v>
      </c>
      <c r="B35" s="169" t="s">
        <v>36</v>
      </c>
      <c r="C35" s="140">
        <v>64627</v>
      </c>
      <c r="D35" s="140">
        <v>0</v>
      </c>
      <c r="E35" s="139">
        <v>0</v>
      </c>
      <c r="F35" s="2"/>
      <c r="G35" s="2"/>
    </row>
    <row r="36" spans="1:7" ht="24.75" customHeight="1">
      <c r="A36" s="143" t="s">
        <v>37</v>
      </c>
      <c r="B36" s="145" t="s">
        <v>93</v>
      </c>
      <c r="C36" s="140">
        <v>4850</v>
      </c>
      <c r="D36" s="151"/>
      <c r="E36" s="148"/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-41737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1" t="s">
        <v>40</v>
      </c>
      <c r="B40" s="182"/>
      <c r="C40" s="154">
        <f>C8+C26</f>
        <v>970858</v>
      </c>
      <c r="D40" s="154">
        <f>D8+D26</f>
        <v>44759.25</v>
      </c>
      <c r="E40" s="154">
        <f>E8+E26</f>
        <v>-2538</v>
      </c>
      <c r="F40" s="175">
        <f>E40/D40*100</f>
        <v>-5.6703362992007245</v>
      </c>
      <c r="G40" s="175">
        <f>E40/C40*100</f>
        <v>-0.26141825066075575</v>
      </c>
    </row>
    <row r="41" ht="10.5" customHeight="1">
      <c r="A41" s="176"/>
    </row>
    <row r="42" ht="12.75" hidden="1"/>
    <row r="43" spans="1:2" ht="14.25">
      <c r="A43" s="189" t="s">
        <v>115</v>
      </c>
      <c r="B43" s="189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8515625" style="62" customWidth="1"/>
    <col min="4" max="4" width="8.421875" style="62" hidden="1" customWidth="1"/>
    <col min="5" max="5" width="11.140625" style="62" customWidth="1"/>
    <col min="6" max="6" width="4.421875" style="62" hidden="1" customWidth="1"/>
    <col min="7" max="7" width="8.28125" style="62" customWidth="1"/>
    <col min="8" max="16384" width="9.140625" style="62" customWidth="1"/>
  </cols>
  <sheetData>
    <row r="1" spans="1:7" ht="12.75">
      <c r="A1" s="190" t="s">
        <v>105</v>
      </c>
      <c r="B1" s="190"/>
      <c r="C1" s="190"/>
      <c r="D1" s="190"/>
      <c r="E1" s="190"/>
      <c r="F1" s="190"/>
      <c r="G1" s="190"/>
    </row>
    <row r="2" spans="1:7" ht="12.75">
      <c r="A2" s="190" t="s">
        <v>135</v>
      </c>
      <c r="B2" s="190"/>
      <c r="C2" s="190"/>
      <c r="D2" s="190"/>
      <c r="E2" s="190"/>
      <c r="F2" s="190"/>
      <c r="G2" s="190"/>
    </row>
    <row r="3" spans="5:7" ht="12.75" customHeight="1" thickBot="1">
      <c r="E3" s="195" t="s">
        <v>41</v>
      </c>
      <c r="F3" s="195"/>
      <c r="G3" s="195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59254</v>
      </c>
      <c r="D5" s="7">
        <f>SUM(D6:D13)</f>
        <v>0</v>
      </c>
      <c r="E5" s="7">
        <f>SUM(E6:E13)</f>
        <v>2891</v>
      </c>
      <c r="F5" s="8"/>
      <c r="G5" s="9">
        <f>E5/C5*100</f>
        <v>4.878995510851588</v>
      </c>
    </row>
    <row r="6" spans="1:7" s="73" customFormat="1" ht="12.75" customHeight="1">
      <c r="A6" s="71">
        <v>102</v>
      </c>
      <c r="B6" s="72" t="s">
        <v>81</v>
      </c>
      <c r="C6" s="10">
        <v>1877</v>
      </c>
      <c r="D6" s="11"/>
      <c r="E6" s="10">
        <v>109</v>
      </c>
      <c r="F6" s="11"/>
      <c r="G6" s="12">
        <f>E6/C6*100</f>
        <v>5.8071390516782095</v>
      </c>
    </row>
    <row r="7" spans="1:7" ht="23.25" customHeight="1">
      <c r="A7" s="74">
        <v>103</v>
      </c>
      <c r="B7" s="75" t="s">
        <v>48</v>
      </c>
      <c r="C7" s="13">
        <v>798</v>
      </c>
      <c r="D7" s="14"/>
      <c r="E7" s="13">
        <v>36</v>
      </c>
      <c r="F7" s="14"/>
      <c r="G7" s="15">
        <f>E7/C7*100</f>
        <v>4.511278195488721</v>
      </c>
    </row>
    <row r="8" spans="1:7" ht="24" customHeight="1">
      <c r="A8" s="74">
        <v>104</v>
      </c>
      <c r="B8" s="75" t="s">
        <v>82</v>
      </c>
      <c r="C8" s="13">
        <v>21523</v>
      </c>
      <c r="D8" s="14"/>
      <c r="E8" s="13">
        <v>1165</v>
      </c>
      <c r="F8" s="14"/>
      <c r="G8" s="15">
        <f aca="true" t="shared" si="0" ref="G8:G14">E8/C8*100</f>
        <v>5.412814198764113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6635</v>
      </c>
      <c r="D10" s="17"/>
      <c r="E10" s="16">
        <v>564</v>
      </c>
      <c r="F10" s="17"/>
      <c r="G10" s="15">
        <f t="shared" si="0"/>
        <v>8.500376789751318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150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28213</v>
      </c>
      <c r="D13" s="19"/>
      <c r="E13" s="18">
        <v>1017</v>
      </c>
      <c r="F13" s="19"/>
      <c r="G13" s="20">
        <f t="shared" si="0"/>
        <v>3.604721227802786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15</v>
      </c>
      <c r="F14" s="8"/>
      <c r="G14" s="9">
        <f t="shared" si="0"/>
        <v>2.4752475247524752</v>
      </c>
    </row>
    <row r="15" spans="1:7" ht="14.25" customHeight="1" thickBot="1">
      <c r="A15" s="80">
        <v>300</v>
      </c>
      <c r="B15" s="81" t="s">
        <v>51</v>
      </c>
      <c r="C15" s="1">
        <f>SUM(C16:C18)</f>
        <v>8292</v>
      </c>
      <c r="D15" s="1">
        <f>SUM(D16:D18)</f>
        <v>0</v>
      </c>
      <c r="E15" s="1">
        <f>SUM(E16:E18)</f>
        <v>352</v>
      </c>
      <c r="F15" s="21"/>
      <c r="G15" s="9">
        <f>E15/C15*100</f>
        <v>4.245055475156778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7938</v>
      </c>
      <c r="D17" s="14"/>
      <c r="E17" s="13">
        <v>305</v>
      </c>
      <c r="F17" s="14"/>
      <c r="G17" s="15">
        <f aca="true" t="shared" si="1" ref="G17:G31">E17/C17*100</f>
        <v>3.8422776518014614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47</v>
      </c>
      <c r="F18" s="25"/>
      <c r="G18" s="15">
        <f t="shared" si="1"/>
        <v>15.460526315789474</v>
      </c>
    </row>
    <row r="19" spans="1:7" ht="12.75" customHeight="1" thickBot="1">
      <c r="A19" s="80">
        <v>400</v>
      </c>
      <c r="B19" s="86" t="s">
        <v>53</v>
      </c>
      <c r="C19" s="1">
        <f>SUM(C20:C26)</f>
        <v>126309</v>
      </c>
      <c r="D19" s="1">
        <f>SUM(D20:D26)</f>
        <v>0</v>
      </c>
      <c r="E19" s="1">
        <f>SUM(E20:E26)</f>
        <v>950</v>
      </c>
      <c r="F19" s="21"/>
      <c r="G19" s="9">
        <f>E19/C19*100</f>
        <v>0.7521237599854325</v>
      </c>
    </row>
    <row r="20" spans="1:7" ht="12" customHeight="1">
      <c r="A20" s="87">
        <v>405</v>
      </c>
      <c r="B20" s="88" t="s">
        <v>54</v>
      </c>
      <c r="C20" s="26">
        <v>214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52992</v>
      </c>
      <c r="D21" s="23"/>
      <c r="E21" s="22">
        <v>138</v>
      </c>
      <c r="F21" s="23"/>
      <c r="G21" s="15">
        <f t="shared" si="1"/>
        <v>0.26041666666666663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/>
      <c r="F23" s="25"/>
      <c r="G23" s="15">
        <f t="shared" si="1"/>
        <v>0</v>
      </c>
    </row>
    <row r="24" spans="1:7" ht="12" customHeight="1">
      <c r="A24" s="94">
        <v>409</v>
      </c>
      <c r="B24" s="95" t="s">
        <v>97</v>
      </c>
      <c r="C24" s="13">
        <v>70458</v>
      </c>
      <c r="D24" s="28"/>
      <c r="E24" s="29">
        <v>765</v>
      </c>
      <c r="F24" s="30"/>
      <c r="G24" s="15">
        <f t="shared" si="1"/>
        <v>1.0857532146810867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2213</v>
      </c>
      <c r="D26" s="25"/>
      <c r="E26" s="24">
        <v>47</v>
      </c>
      <c r="F26" s="25"/>
      <c r="G26" s="15">
        <f t="shared" si="1"/>
        <v>2.123813827383642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249230</v>
      </c>
      <c r="D27" s="31">
        <f>SUM(D28:D31)</f>
        <v>0</v>
      </c>
      <c r="E27" s="31">
        <f>SUM(E28:E31)</f>
        <v>2797</v>
      </c>
      <c r="F27" s="32"/>
      <c r="G27" s="9">
        <f>E27/C27*100</f>
        <v>1.1222565501745376</v>
      </c>
    </row>
    <row r="28" spans="1:7" ht="12" customHeight="1">
      <c r="A28" s="100">
        <v>501</v>
      </c>
      <c r="B28" s="38" t="s">
        <v>60</v>
      </c>
      <c r="C28" s="13">
        <v>3191</v>
      </c>
      <c r="D28" s="14"/>
      <c r="E28" s="13">
        <v>1399</v>
      </c>
      <c r="F28" s="14"/>
      <c r="G28" s="15">
        <f t="shared" si="1"/>
        <v>43.84205578188656</v>
      </c>
    </row>
    <row r="29" spans="1:7" ht="12" customHeight="1">
      <c r="A29" s="100">
        <v>502</v>
      </c>
      <c r="B29" s="38" t="s">
        <v>61</v>
      </c>
      <c r="C29" s="13">
        <v>56897</v>
      </c>
      <c r="D29" s="14"/>
      <c r="E29" s="13"/>
      <c r="F29" s="14"/>
      <c r="G29" s="15">
        <f t="shared" si="1"/>
        <v>0</v>
      </c>
    </row>
    <row r="30" spans="1:7" ht="12" customHeight="1">
      <c r="A30" s="101">
        <v>503</v>
      </c>
      <c r="B30" s="40" t="s">
        <v>62</v>
      </c>
      <c r="C30" s="16">
        <v>180867</v>
      </c>
      <c r="D30" s="17"/>
      <c r="E30" s="16">
        <v>1089</v>
      </c>
      <c r="F30" s="17"/>
      <c r="G30" s="15">
        <f t="shared" si="1"/>
        <v>0.6020998855512615</v>
      </c>
    </row>
    <row r="31" spans="1:7" ht="12" customHeight="1" thickBot="1">
      <c r="A31" s="101">
        <v>505</v>
      </c>
      <c r="B31" s="40" t="s">
        <v>63</v>
      </c>
      <c r="C31" s="16">
        <v>8275</v>
      </c>
      <c r="D31" s="17"/>
      <c r="E31" s="16">
        <v>309</v>
      </c>
      <c r="F31" s="17"/>
      <c r="G31" s="15">
        <f t="shared" si="1"/>
        <v>3.7341389728096677</v>
      </c>
    </row>
    <row r="32" spans="1:7" s="99" customFormat="1" ht="12" customHeight="1" thickBot="1">
      <c r="A32" s="97">
        <v>600</v>
      </c>
      <c r="B32" s="98" t="s">
        <v>64</v>
      </c>
      <c r="C32" s="31">
        <v>100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301811</v>
      </c>
      <c r="D33" s="33">
        <f>SUM(D34:D38)</f>
        <v>0</v>
      </c>
      <c r="E33" s="33">
        <f>SUM(E34:E38)</f>
        <v>19135</v>
      </c>
      <c r="F33" s="34"/>
      <c r="G33" s="9">
        <f>E33/C33*100</f>
        <v>6.340060501439643</v>
      </c>
    </row>
    <row r="34" spans="1:7" s="99" customFormat="1" ht="12" customHeight="1">
      <c r="A34" s="102">
        <v>701</v>
      </c>
      <c r="B34" s="36" t="s">
        <v>66</v>
      </c>
      <c r="C34" s="35">
        <v>111053</v>
      </c>
      <c r="D34" s="36"/>
      <c r="E34" s="35">
        <v>6884</v>
      </c>
      <c r="F34" s="36"/>
      <c r="G34" s="15">
        <f aca="true" t="shared" si="2" ref="G34:G46">E34/C34*100</f>
        <v>6.198841994363051</v>
      </c>
    </row>
    <row r="35" spans="1:7" s="99" customFormat="1" ht="12" customHeight="1">
      <c r="A35" s="100">
        <v>702</v>
      </c>
      <c r="B35" s="38" t="s">
        <v>67</v>
      </c>
      <c r="C35" s="37">
        <v>119833</v>
      </c>
      <c r="D35" s="38"/>
      <c r="E35" s="37">
        <v>8170</v>
      </c>
      <c r="F35" s="38"/>
      <c r="G35" s="15">
        <f t="shared" si="2"/>
        <v>6.817821468209925</v>
      </c>
    </row>
    <row r="36" spans="1:7" s="99" customFormat="1" ht="12" customHeight="1">
      <c r="A36" s="100">
        <v>703</v>
      </c>
      <c r="B36" s="38" t="s">
        <v>129</v>
      </c>
      <c r="C36" s="37">
        <v>40679</v>
      </c>
      <c r="D36" s="38"/>
      <c r="E36" s="37">
        <v>2280</v>
      </c>
      <c r="F36" s="38"/>
      <c r="G36" s="15">
        <f t="shared" si="2"/>
        <v>5.60485754320411</v>
      </c>
    </row>
    <row r="37" spans="1:7" s="99" customFormat="1" ht="12" customHeight="1">
      <c r="A37" s="100">
        <v>707</v>
      </c>
      <c r="B37" s="42" t="s">
        <v>68</v>
      </c>
      <c r="C37" s="37">
        <v>17404</v>
      </c>
      <c r="D37" s="38"/>
      <c r="E37" s="37">
        <v>1215</v>
      </c>
      <c r="F37" s="38"/>
      <c r="G37" s="15">
        <f t="shared" si="2"/>
        <v>6.981153757756838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586</v>
      </c>
      <c r="F38" s="40"/>
      <c r="G38" s="15">
        <f t="shared" si="2"/>
        <v>4.563152156984893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180938</v>
      </c>
      <c r="D39" s="31">
        <f>SUM(D40:D41)</f>
        <v>0</v>
      </c>
      <c r="E39" s="31">
        <f>SUM(E40:E41)</f>
        <v>2308</v>
      </c>
      <c r="F39" s="32"/>
      <c r="G39" s="9">
        <f>E39/C39*100</f>
        <v>1.275575058859941</v>
      </c>
    </row>
    <row r="40" spans="1:7" s="99" customFormat="1" ht="12" customHeight="1">
      <c r="A40" s="102">
        <v>801</v>
      </c>
      <c r="B40" s="36" t="s">
        <v>71</v>
      </c>
      <c r="C40" s="35">
        <v>173267</v>
      </c>
      <c r="D40" s="36"/>
      <c r="E40" s="35">
        <v>1977</v>
      </c>
      <c r="F40" s="36"/>
      <c r="G40" s="15">
        <f t="shared" si="2"/>
        <v>1.141013580197037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331</v>
      </c>
      <c r="F41" s="40"/>
      <c r="G41" s="15">
        <f t="shared" si="2"/>
        <v>4.31495241819841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39585</v>
      </c>
      <c r="D42" s="31">
        <f>SUM(D43:D46)</f>
        <v>0</v>
      </c>
      <c r="E42" s="31">
        <f>SUM(E43:E46)</f>
        <v>3228</v>
      </c>
      <c r="F42" s="32"/>
      <c r="G42" s="9">
        <f>E42/C42*100</f>
        <v>8.154604016672982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33060</v>
      </c>
      <c r="D44" s="42"/>
      <c r="E44" s="41">
        <v>3121</v>
      </c>
      <c r="F44" s="42"/>
      <c r="G44" s="15">
        <f t="shared" si="2"/>
        <v>9.440411373260737</v>
      </c>
    </row>
    <row r="45" spans="1:7" s="107" customFormat="1" ht="12" customHeight="1">
      <c r="A45" s="112">
        <v>1004</v>
      </c>
      <c r="B45" s="103" t="s">
        <v>136</v>
      </c>
      <c r="C45" s="177">
        <v>4252</v>
      </c>
      <c r="D45" s="103"/>
      <c r="E45" s="177"/>
      <c r="F45" s="103"/>
      <c r="G45" s="15"/>
    </row>
    <row r="46" spans="1:7" s="99" customFormat="1" ht="12" customHeight="1" thickBot="1">
      <c r="A46" s="108">
        <v>1006</v>
      </c>
      <c r="B46" s="109" t="s">
        <v>76</v>
      </c>
      <c r="C46" s="43">
        <v>2273</v>
      </c>
      <c r="D46" s="44"/>
      <c r="E46" s="43">
        <v>107</v>
      </c>
      <c r="F46" s="44"/>
      <c r="G46" s="15">
        <f t="shared" si="2"/>
        <v>4.707435107787066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532</v>
      </c>
      <c r="F51" s="47"/>
      <c r="G51" s="9">
        <f>E51/C51*100</f>
        <v>5.96278861241874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532</v>
      </c>
      <c r="F53" s="30"/>
      <c r="G53" s="15">
        <f>E53/C53*100</f>
        <v>5.96278861241874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975412</v>
      </c>
      <c r="D57" s="1">
        <f>D5+D14+D15+D19+D27+D32+D33+D39+D42+D51+D56+D55-1</f>
        <v>-1</v>
      </c>
      <c r="E57" s="1">
        <f>E5+E14+E15+E19+E27+E32+E33+E39+E42+E51+E56+E55</f>
        <v>32299</v>
      </c>
      <c r="F57" s="47"/>
      <c r="G57" s="9">
        <f>E57/C57*100</f>
        <v>3.3113187043013617</v>
      </c>
    </row>
    <row r="58" ht="9.75" customHeight="1"/>
    <row r="59" spans="1:2" ht="14.25">
      <c r="A59" s="189" t="s">
        <v>115</v>
      </c>
      <c r="B59" s="189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2022-02-16T11:54:51Z</dcterms:modified>
  <cp:category/>
  <cp:version/>
  <cp:contentType/>
  <cp:contentStatus/>
</cp:coreProperties>
</file>