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<sst xmlns="http://schemas.openxmlformats.org/spreadsheetml/2006/main" count="140" uniqueCount="134">
  <si>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</si>
  <si>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</si>
  <si>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</si>
  <si>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</si>
  <si>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</si>
  <si>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</si>
  <si>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</si>
  <si>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</si>
  <si>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</si>
  <si>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</si>
  <si>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</si>
  <si>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</si>
  <si>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</si>
  <si>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</si>
  <si>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</si>
  <si>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</si>
  <si>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</si>
  <si>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</si>
  <si>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</si>
  <si>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</si>
  <si>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</si>
  <si>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</si>
  <si>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</si>
  <si>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</si>
  <si>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</si>
  <si>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</si>
  <si>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</si>
  <si>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</si>
  <si>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</si>
  <si>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</si>
  <si>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</si>
  <si>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</si>
  <si>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</si>
  <si>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</si>
  <si>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</si>
  <si>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</si>
  <si>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</si>
  <si>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</si>
  <si>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</si>
  <si>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</si>
  <si>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</si>
  <si>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</si>
  <si>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</si>
  <si>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</si>
  <si>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</si>
  <si>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</si>
  <si>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</si>
  <si>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</si>
  <si>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</si>
  <si>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</si>
  <si>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</si>
  <si>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</si>
  <si>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</si>
  <si>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</si>
  <si>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</si>
  <si>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</si>
  <si>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</si>
  <si>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</si>
  <si>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</si>
  <si>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</si>
  <si>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</si>
  <si>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</si>
  <si>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</si>
  <si>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</si>
  <si>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</si>
  <si>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</si>
  <si>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</si>
  <si>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</si>
  <si>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</si>
  <si>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</si>
  <si>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</si>
  <si>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</si>
  <si>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</si>
  <si>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</si>
  <si>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</si>
  <si>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</si>
  <si>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</si>
  <si>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</si>
  <si>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</si>
  <si>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</si>
  <si>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</si>
  <si>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</si>
  <si>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</si>
  <si>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</si>
  <si>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</si>
  <si>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</si>
  <si>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</si>
  <si>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</si>
  <si>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</si>
  <si>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</si>
  <si>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</si>
  <si>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</si>
  <si>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</si>
  <si>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</si>
  <si>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</si>
  <si>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</si>
  <si>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</si>
  <si>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</si>
  <si>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</si>
  <si>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</si>
  <si>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</si>
  <si>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</si>
  <si>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</si>
  <si>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</si>
  <si>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</si>
  <si>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</si>
  <si>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</si>
  <si>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</si>
  <si>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</si>
  <si>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</si>
  <si>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</si>
  <si>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</si>
  <si>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</si>
  <si>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</si>
  <si>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</si>
  <si>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</si>
  <si>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</si>
  <si>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</si>
  <si>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</si>
  <si>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</si>
  <si>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</si>
  <si>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</si>
  <si>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</si>
  <si>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</si>
  <si>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</si>
  <si>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</si>
  <si>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</si>
  <si>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</si>
  <si>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</si>
  <si>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</si>
  <si>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</si>
  <si>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</si>
  <si>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расходам  по состоянию на 01 декабря 2018 года</t>
  </si>
  <si>
    <t>по доходам по состоянию на 01 декабря 2018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</si>
</sst>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180" fontId="0" fillId="0" borderId="12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180" fontId="3" fillId="0" borderId="10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180" fontId="1" fillId="0" borderId="15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180" fontId="1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5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80" fontId="0" fillId="0" borderId="21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2" fillId="0" borderId="1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32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3" fontId="1" fillId="0" borderId="15" xfId="0" applyNumberFormat="1" applyFont="1" applyFill="1" applyBorder="1" applyAlignment="1">
      <alignment horizontal="center" vertical="center"/>
    </xf>
    <xf numFmtId="180" fontId="0" fillId="33" borderId="23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/>
    </xf>
    <xf numFmtId="180" fontId="0" fillId="33" borderId="24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/>
    </xf>
    <xf numFmtId="180" fontId="0" fillId="33" borderId="15" xfId="0" applyNumberForma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1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8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6">
      <selection activeCell="K35" sqref="K35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7.710937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23" t="s">
        <v>106</v>
      </c>
      <c r="B2" s="223"/>
      <c r="C2" s="223"/>
      <c r="D2" s="223"/>
      <c r="E2" s="223"/>
      <c r="F2" s="223"/>
      <c r="G2" s="223"/>
    </row>
    <row r="3" spans="1:7" ht="12.75" customHeight="1">
      <c r="A3" s="223" t="s">
        <v>133</v>
      </c>
      <c r="B3" s="223"/>
      <c r="C3" s="223"/>
      <c r="D3" s="223"/>
      <c r="E3" s="223"/>
      <c r="F3" s="223"/>
      <c r="G3" s="223"/>
    </row>
    <row r="4" spans="5:7" ht="11.25" customHeight="1" thickBot="1">
      <c r="E4" s="224" t="s">
        <v>0</v>
      </c>
      <c r="F4" s="224"/>
      <c r="G4" s="224"/>
    </row>
    <row r="5" spans="1:7" ht="12.75">
      <c r="A5" s="236" t="s">
        <v>1</v>
      </c>
      <c r="B5" s="236" t="s">
        <v>2</v>
      </c>
      <c r="C5" s="228" t="s">
        <v>85</v>
      </c>
      <c r="D5" s="228" t="s">
        <v>87</v>
      </c>
      <c r="E5" s="225" t="s">
        <v>3</v>
      </c>
      <c r="F5" s="228" t="s">
        <v>86</v>
      </c>
      <c r="G5" s="231" t="s">
        <v>88</v>
      </c>
    </row>
    <row r="6" spans="1:7" ht="12.75">
      <c r="A6" s="237"/>
      <c r="B6" s="237"/>
      <c r="C6" s="229"/>
      <c r="D6" s="229"/>
      <c r="E6" s="226"/>
      <c r="F6" s="229"/>
      <c r="G6" s="232"/>
    </row>
    <row r="7" spans="1:7" ht="21" customHeight="1" thickBot="1">
      <c r="A7" s="238"/>
      <c r="B7" s="238"/>
      <c r="C7" s="230"/>
      <c r="D7" s="230"/>
      <c r="E7" s="227"/>
      <c r="F7" s="230"/>
      <c r="G7" s="233"/>
    </row>
    <row r="8" spans="1:7" ht="16.5" customHeight="1" thickBot="1">
      <c r="A8" s="72" t="s">
        <v>4</v>
      </c>
      <c r="B8" s="73" t="s">
        <v>5</v>
      </c>
      <c r="C8" s="3">
        <f>SUM(C9:C25)</f>
        <v>111021</v>
      </c>
      <c r="D8" s="116">
        <f>SUM(D9:D25)</f>
        <v>101769.24999999999</v>
      </c>
      <c r="E8" s="3">
        <f>SUM(E9:E25)</f>
        <v>108566</v>
      </c>
      <c r="F8" s="97">
        <f>E8/D8*100</f>
        <v>106.67858906300285</v>
      </c>
      <c r="G8" s="97">
        <f>E8/C8*100</f>
        <v>97.78870664108592</v>
      </c>
    </row>
    <row r="9" spans="1:7" ht="13.5" customHeight="1">
      <c r="A9" s="4" t="s">
        <v>6</v>
      </c>
      <c r="B9" s="5" t="s">
        <v>7</v>
      </c>
      <c r="C9" s="114">
        <v>89671</v>
      </c>
      <c r="D9" s="118">
        <f>C9/12*11</f>
        <v>82198.41666666666</v>
      </c>
      <c r="E9" s="5">
        <v>86693</v>
      </c>
      <c r="F9" s="98">
        <f>E9/D9*100</f>
        <v>105.46796825972926</v>
      </c>
      <c r="G9" s="98">
        <f>E9/C9*100</f>
        <v>96.67897090475182</v>
      </c>
    </row>
    <row r="10" spans="1:7" s="192" customFormat="1" ht="27.75" customHeight="1">
      <c r="A10" s="208" t="s">
        <v>107</v>
      </c>
      <c r="B10" s="209" t="s">
        <v>109</v>
      </c>
      <c r="C10" s="210">
        <v>2340</v>
      </c>
      <c r="D10" s="211">
        <f>C10/12*11</f>
        <v>2145</v>
      </c>
      <c r="E10" s="212">
        <v>2301</v>
      </c>
      <c r="F10" s="153">
        <f>E10/D10*100</f>
        <v>107.27272727272728</v>
      </c>
      <c r="G10" s="153">
        <f>E10/C10*100</f>
        <v>98.33333333333333</v>
      </c>
    </row>
    <row r="11" spans="1:7" s="192" customFormat="1" ht="27.75" customHeight="1">
      <c r="A11" s="208" t="s">
        <v>120</v>
      </c>
      <c r="B11" s="213" t="s">
        <v>121</v>
      </c>
      <c r="C11" s="210">
        <v>1516</v>
      </c>
      <c r="D11" s="211">
        <f>C11/12*11</f>
        <v>1389.6666666666665</v>
      </c>
      <c r="E11" s="214">
        <v>1083</v>
      </c>
      <c r="F11" s="153">
        <f>E11/D11*100</f>
        <v>77.93235787958744</v>
      </c>
      <c r="G11" s="153">
        <f>E11/C11*100</f>
        <v>71.43799472295514</v>
      </c>
    </row>
    <row r="12" spans="1:7" s="192" customFormat="1" ht="24.75" customHeight="1">
      <c r="A12" s="215" t="s">
        <v>8</v>
      </c>
      <c r="B12" s="216" t="s">
        <v>9</v>
      </c>
      <c r="C12" s="210">
        <v>2642</v>
      </c>
      <c r="D12" s="211">
        <f>C12/12*11</f>
        <v>2421.833333333333</v>
      </c>
      <c r="E12" s="214">
        <v>2138</v>
      </c>
      <c r="F12" s="153">
        <f>E12/D12*100</f>
        <v>88.28022847704908</v>
      </c>
      <c r="G12" s="153">
        <f>E12/C12*100</f>
        <v>80.92354277062832</v>
      </c>
    </row>
    <row r="13" spans="1:7" s="192" customFormat="1" ht="12" customHeight="1">
      <c r="A13" s="217" t="s">
        <v>10</v>
      </c>
      <c r="B13" s="218" t="s">
        <v>11</v>
      </c>
      <c r="C13" s="210"/>
      <c r="D13" s="211"/>
      <c r="E13" s="219">
        <v>1</v>
      </c>
      <c r="F13" s="220"/>
      <c r="G13" s="220"/>
    </row>
    <row r="14" spans="1:7" s="192" customFormat="1" ht="25.5" customHeight="1">
      <c r="A14" s="217" t="s">
        <v>108</v>
      </c>
      <c r="B14" s="218" t="s">
        <v>110</v>
      </c>
      <c r="C14" s="210">
        <v>65</v>
      </c>
      <c r="D14" s="211">
        <f>C14/12*11</f>
        <v>59.583333333333336</v>
      </c>
      <c r="E14" s="219">
        <v>52</v>
      </c>
      <c r="F14" s="153">
        <f>E14/D14*100</f>
        <v>87.27272727272727</v>
      </c>
      <c r="G14" s="153">
        <f>E14/C14*100</f>
        <v>80</v>
      </c>
    </row>
    <row r="15" spans="1:7" s="192" customFormat="1" ht="12.75" customHeight="1">
      <c r="A15" s="217" t="s">
        <v>12</v>
      </c>
      <c r="B15" s="218" t="s">
        <v>13</v>
      </c>
      <c r="C15" s="210">
        <v>2619</v>
      </c>
      <c r="D15" s="211">
        <f>C15/12*11</f>
        <v>2400.75</v>
      </c>
      <c r="E15" s="219">
        <v>2718</v>
      </c>
      <c r="F15" s="153">
        <f>E15/D15*100</f>
        <v>113.21462043111528</v>
      </c>
      <c r="G15" s="153">
        <f>E15/C15*100</f>
        <v>103.78006872852235</v>
      </c>
    </row>
    <row r="16" spans="1:7" s="192" customFormat="1" ht="12.75">
      <c r="A16" s="221" t="s">
        <v>14</v>
      </c>
      <c r="B16" s="219" t="s">
        <v>15</v>
      </c>
      <c r="C16" s="210">
        <v>5028</v>
      </c>
      <c r="D16" s="211">
        <f>C16/12*11</f>
        <v>4609</v>
      </c>
      <c r="E16" s="219">
        <v>3315</v>
      </c>
      <c r="F16" s="153">
        <f>E16/D16*100</f>
        <v>71.92449555218052</v>
      </c>
      <c r="G16" s="153">
        <f>E16/C16*100</f>
        <v>65.9307875894988</v>
      </c>
    </row>
    <row r="17" spans="1:7" ht="12.75">
      <c r="A17" s="6" t="s">
        <v>16</v>
      </c>
      <c r="B17" s="95" t="s">
        <v>17</v>
      </c>
      <c r="C17" s="115">
        <v>2</v>
      </c>
      <c r="D17" s="119">
        <f>C17/12*11</f>
        <v>1.8333333333333333</v>
      </c>
      <c r="E17" s="9"/>
      <c r="F17" s="99"/>
      <c r="G17" s="99"/>
    </row>
    <row r="18" spans="1:7" ht="25.5">
      <c r="A18" s="6" t="s">
        <v>18</v>
      </c>
      <c r="B18" s="96" t="s">
        <v>89</v>
      </c>
      <c r="C18" s="115"/>
      <c r="D18" s="119"/>
      <c r="E18" s="9"/>
      <c r="F18" s="99"/>
      <c r="G18" s="99"/>
    </row>
    <row r="19" spans="1:7" ht="24" customHeight="1">
      <c r="A19" s="10" t="s">
        <v>19</v>
      </c>
      <c r="B19" s="7" t="s">
        <v>90</v>
      </c>
      <c r="C19" s="115">
        <v>6234</v>
      </c>
      <c r="D19" s="119">
        <f>C19/12*11</f>
        <v>5714.5</v>
      </c>
      <c r="E19" s="9">
        <v>8412</v>
      </c>
      <c r="F19" s="153">
        <f>E19/D19*100</f>
        <v>147.2044798320063</v>
      </c>
      <c r="G19" s="99">
        <f>E19/C19*100</f>
        <v>134.93743984600576</v>
      </c>
    </row>
    <row r="20" spans="1:7" ht="15" customHeight="1">
      <c r="A20" s="10" t="s">
        <v>20</v>
      </c>
      <c r="B20" s="11" t="s">
        <v>21</v>
      </c>
      <c r="C20" s="115">
        <v>138</v>
      </c>
      <c r="D20" s="119">
        <f>C20/12*11</f>
        <v>126.5</v>
      </c>
      <c r="E20" s="9">
        <v>59</v>
      </c>
      <c r="F20" s="99">
        <f>E20/D20*100</f>
        <v>46.6403162055336</v>
      </c>
      <c r="G20" s="99">
        <f>E20/C20*100</f>
        <v>42.7536231884058</v>
      </c>
    </row>
    <row r="21" spans="1:7" ht="25.5">
      <c r="A21" s="12" t="s">
        <v>22</v>
      </c>
      <c r="B21" s="13" t="s">
        <v>23</v>
      </c>
      <c r="C21" s="115">
        <v>366</v>
      </c>
      <c r="D21" s="119">
        <f>C21/12*11</f>
        <v>335.5</v>
      </c>
      <c r="E21" s="9">
        <v>754</v>
      </c>
      <c r="F21" s="99">
        <f>E21/D21*100</f>
        <v>224.7391952309985</v>
      </c>
      <c r="G21" s="99">
        <f>E21/C21*100</f>
        <v>206.01092896174862</v>
      </c>
    </row>
    <row r="22" spans="1:7" ht="25.5">
      <c r="A22" s="12" t="s">
        <v>24</v>
      </c>
      <c r="B22" s="14" t="s">
        <v>25</v>
      </c>
      <c r="C22" s="115">
        <v>385</v>
      </c>
      <c r="D22" s="119">
        <f>C22/12*11</f>
        <v>352.9166666666667</v>
      </c>
      <c r="E22" s="9">
        <v>790</v>
      </c>
      <c r="F22" s="99">
        <f>E22/D22*100</f>
        <v>223.84887839433293</v>
      </c>
      <c r="G22" s="99">
        <f>E22/C22*100</f>
        <v>205.19480519480518</v>
      </c>
    </row>
    <row r="23" spans="1:7" ht="12.75">
      <c r="A23" s="15" t="s">
        <v>26</v>
      </c>
      <c r="B23" s="14" t="s">
        <v>27</v>
      </c>
      <c r="C23" s="115"/>
      <c r="D23" s="119"/>
      <c r="E23" s="9"/>
      <c r="F23" s="99"/>
      <c r="G23" s="99"/>
    </row>
    <row r="24" spans="1:7" ht="15.75" customHeight="1">
      <c r="A24" s="12" t="s">
        <v>28</v>
      </c>
      <c r="B24" s="14" t="s">
        <v>29</v>
      </c>
      <c r="C24" s="115">
        <v>15</v>
      </c>
      <c r="D24" s="119">
        <f>C24/12*11</f>
        <v>13.75</v>
      </c>
      <c r="E24" s="9">
        <v>275</v>
      </c>
      <c r="F24" s="99">
        <f>E24/D24*100</f>
        <v>2000</v>
      </c>
      <c r="G24" s="99">
        <f>E24/C24*100</f>
        <v>1833.3333333333333</v>
      </c>
    </row>
    <row r="25" spans="1:7" ht="13.5" thickBot="1">
      <c r="A25" s="91" t="s">
        <v>30</v>
      </c>
      <c r="B25" s="39" t="s">
        <v>31</v>
      </c>
      <c r="C25" s="117"/>
      <c r="D25" s="120"/>
      <c r="E25" s="39">
        <v>-25</v>
      </c>
      <c r="F25" s="38"/>
      <c r="G25" s="38"/>
    </row>
    <row r="26" spans="1:7" ht="15" customHeight="1" thickBot="1">
      <c r="A26" s="71" t="s">
        <v>32</v>
      </c>
      <c r="B26" s="92" t="s">
        <v>33</v>
      </c>
      <c r="C26" s="16">
        <f>C27+C37+C35</f>
        <v>306924</v>
      </c>
      <c r="D26" s="16">
        <f>D27+D37+D35</f>
        <v>277440</v>
      </c>
      <c r="E26" s="16">
        <f>E27+E37+E35</f>
        <v>275332</v>
      </c>
      <c r="F26" s="121">
        <f>E26/D26*100</f>
        <v>99.24019607843138</v>
      </c>
      <c r="G26" s="121">
        <f>E26/C26*100</f>
        <v>89.70689812461717</v>
      </c>
    </row>
    <row r="27" spans="1:7" ht="28.5" customHeight="1" thickBot="1">
      <c r="A27" s="78" t="s">
        <v>34</v>
      </c>
      <c r="B27" s="77" t="s">
        <v>35</v>
      </c>
      <c r="C27" s="16">
        <f>SUM(C28,C30,C33,C34)</f>
        <v>306726</v>
      </c>
      <c r="D27" s="16">
        <f>SUM(D28,D30,D33,D34)</f>
        <v>277247</v>
      </c>
      <c r="E27" s="16">
        <f>SUM(E28,E30,E33,E34)</f>
        <v>278247</v>
      </c>
      <c r="F27" s="121">
        <f>E27/D27*100</f>
        <v>100.3606892049328</v>
      </c>
      <c r="G27" s="121">
        <f>E27/C27*100</f>
        <v>90.71516597875629</v>
      </c>
    </row>
    <row r="28" spans="1:7" ht="25.5">
      <c r="A28" s="147" t="s">
        <v>128</v>
      </c>
      <c r="B28" s="148" t="s">
        <v>127</v>
      </c>
      <c r="C28" s="18">
        <v>36448</v>
      </c>
      <c r="D28" s="18">
        <f>E28</f>
        <v>33407</v>
      </c>
      <c r="E28" s="19">
        <f>E29</f>
        <v>33407</v>
      </c>
      <c r="F28" s="99">
        <f aca="true" t="shared" si="0" ref="F28:F35">E28/D28*100</f>
        <v>100</v>
      </c>
      <c r="G28" s="99">
        <f>E28/C28*100</f>
        <v>91.65660667251976</v>
      </c>
    </row>
    <row r="29" spans="1:7" ht="12.75">
      <c r="A29" s="156">
        <v>20215001</v>
      </c>
      <c r="B29" s="149" t="s">
        <v>91</v>
      </c>
      <c r="C29" s="18">
        <v>36448</v>
      </c>
      <c r="D29" s="18">
        <f>E29</f>
        <v>33407</v>
      </c>
      <c r="E29" s="19">
        <v>33407</v>
      </c>
      <c r="F29" s="99">
        <f t="shared" si="0"/>
        <v>100</v>
      </c>
      <c r="G29" s="99">
        <f>E29/C29*100</f>
        <v>91.65660667251976</v>
      </c>
    </row>
    <row r="30" spans="1:7" ht="29.25" customHeight="1">
      <c r="A30" s="20" t="s">
        <v>123</v>
      </c>
      <c r="B30" s="14" t="s">
        <v>124</v>
      </c>
      <c r="C30" s="8">
        <v>102404</v>
      </c>
      <c r="D30" s="8">
        <v>95096</v>
      </c>
      <c r="E30" s="9">
        <v>96096</v>
      </c>
      <c r="F30" s="99">
        <f t="shared" si="0"/>
        <v>101.05156894085977</v>
      </c>
      <c r="G30" s="99">
        <f>E30/C30*100</f>
        <v>93.84008437170424</v>
      </c>
    </row>
    <row r="31" spans="1:7" ht="51" hidden="1">
      <c r="A31" s="20" t="s">
        <v>92</v>
      </c>
      <c r="B31" s="150" t="s">
        <v>93</v>
      </c>
      <c r="C31" s="8"/>
      <c r="D31" s="8"/>
      <c r="E31" s="9"/>
      <c r="F31" s="99"/>
      <c r="G31" s="99"/>
    </row>
    <row r="32" spans="1:7" ht="12.75" customHeight="1" hidden="1">
      <c r="A32" s="74"/>
      <c r="B32" s="21"/>
      <c r="C32" s="8"/>
      <c r="D32" s="8"/>
      <c r="E32" s="9"/>
      <c r="F32" s="99" t="e">
        <f t="shared" si="0"/>
        <v>#DIV/0!</v>
      </c>
      <c r="G32" s="99" t="e">
        <f>E32/C32*100</f>
        <v>#DIV/0!</v>
      </c>
    </row>
    <row r="33" spans="1:7" ht="31.5" customHeight="1">
      <c r="A33" s="75" t="s">
        <v>126</v>
      </c>
      <c r="B33" s="14" t="s">
        <v>125</v>
      </c>
      <c r="C33" s="8">
        <v>150834</v>
      </c>
      <c r="D33" s="8">
        <v>133182</v>
      </c>
      <c r="E33" s="9">
        <v>133182</v>
      </c>
      <c r="F33" s="99">
        <f t="shared" si="0"/>
        <v>100</v>
      </c>
      <c r="G33" s="99">
        <f>E33/C33*100</f>
        <v>88.2970683002506</v>
      </c>
    </row>
    <row r="34" spans="1:7" ht="15" customHeight="1">
      <c r="A34" s="76" t="s">
        <v>129</v>
      </c>
      <c r="B34" s="151" t="s">
        <v>36</v>
      </c>
      <c r="C34" s="8">
        <v>17040</v>
      </c>
      <c r="D34" s="8">
        <v>15562</v>
      </c>
      <c r="E34" s="9">
        <v>15562</v>
      </c>
      <c r="F34" s="99">
        <f t="shared" si="0"/>
        <v>100</v>
      </c>
      <c r="G34" s="99">
        <f>E34/C34*100</f>
        <v>91.32629107981221</v>
      </c>
    </row>
    <row r="35" spans="1:7" ht="24.75" customHeight="1">
      <c r="A35" s="20" t="s">
        <v>37</v>
      </c>
      <c r="B35" s="14" t="s">
        <v>94</v>
      </c>
      <c r="C35" s="8">
        <v>198</v>
      </c>
      <c r="D35" s="8">
        <v>193</v>
      </c>
      <c r="E35" s="9">
        <v>193</v>
      </c>
      <c r="F35" s="99">
        <f t="shared" si="0"/>
        <v>100</v>
      </c>
      <c r="G35" s="99">
        <f>E35/C35*100</f>
        <v>97.47474747474747</v>
      </c>
    </row>
    <row r="36" spans="1:7" ht="26.25" customHeight="1">
      <c r="A36" s="79" t="s">
        <v>37</v>
      </c>
      <c r="B36" s="80" t="s">
        <v>38</v>
      </c>
      <c r="C36" s="38"/>
      <c r="D36" s="38"/>
      <c r="E36" s="39"/>
      <c r="F36" s="38"/>
      <c r="G36" s="38"/>
    </row>
    <row r="37" spans="1:7" ht="54" customHeight="1" thickBot="1">
      <c r="A37" s="79" t="s">
        <v>130</v>
      </c>
      <c r="B37" s="80" t="s">
        <v>95</v>
      </c>
      <c r="C37" s="38"/>
      <c r="D37" s="39"/>
      <c r="E37" s="38">
        <v>-3108</v>
      </c>
      <c r="F37" s="39"/>
      <c r="G37" s="38"/>
    </row>
    <row r="38" spans="1:7" ht="27" customHeight="1" thickBot="1">
      <c r="A38" s="93" t="s">
        <v>39</v>
      </c>
      <c r="B38" s="94" t="s">
        <v>40</v>
      </c>
      <c r="C38" s="16"/>
      <c r="D38" s="16"/>
      <c r="E38" s="17"/>
      <c r="F38" s="16"/>
      <c r="G38" s="16"/>
    </row>
    <row r="39" spans="1:7" ht="18" customHeight="1" thickBot="1">
      <c r="A39" s="234" t="s">
        <v>41</v>
      </c>
      <c r="B39" s="235"/>
      <c r="C39" s="16">
        <f>C8+C26</f>
        <v>417945</v>
      </c>
      <c r="D39" s="171">
        <f>D8+D26</f>
        <v>379209.25</v>
      </c>
      <c r="E39" s="16">
        <f>E8+E26</f>
        <v>383898</v>
      </c>
      <c r="F39" s="154">
        <f>E39/D39*100</f>
        <v>101.23645454323702</v>
      </c>
      <c r="G39" s="154">
        <f>E39/C39*100</f>
        <v>91.85371280910168</v>
      </c>
    </row>
    <row r="40" ht="10.5" customHeight="1">
      <c r="A40" s="22"/>
    </row>
    <row r="41" ht="12.75" hidden="1"/>
    <row r="42" spans="1:2" ht="14.25">
      <c r="A42" s="222" t="s">
        <v>116</v>
      </c>
      <c r="B42" s="222"/>
    </row>
    <row r="43" spans="1:2" ht="14.25">
      <c r="A43" s="109" t="s">
        <v>115</v>
      </c>
      <c r="B43" s="109"/>
    </row>
    <row r="45" ht="12.75">
      <c r="A45" t="s">
        <v>117</v>
      </c>
    </row>
    <row r="46" ht="12.75">
      <c r="A46" t="s">
        <v>118</v>
      </c>
    </row>
  </sheetData>
  <sheetProtection/>
  <mergeCells count="12">
    <mergeCell ref="C5:C7"/>
    <mergeCell ref="D5:D7"/>
    <mergeCell ref="A42:B42"/>
    <mergeCell ref="A2:G2"/>
    <mergeCell ref="A3:G3"/>
    <mergeCell ref="E4:G4"/>
    <mergeCell ref="E5:E7"/>
    <mergeCell ref="F5:F7"/>
    <mergeCell ref="G5:G7"/>
    <mergeCell ref="A39:B39"/>
    <mergeCell ref="A5:A7"/>
    <mergeCell ref="B5:B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6">
      <selection activeCell="M18" sqref="M18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23" t="s">
        <v>106</v>
      </c>
      <c r="B1" s="223"/>
      <c r="C1" s="223"/>
      <c r="D1" s="223"/>
      <c r="E1" s="223"/>
      <c r="F1" s="223"/>
      <c r="G1" s="223"/>
    </row>
    <row r="2" spans="1:7" ht="12.75">
      <c r="A2" s="223" t="s">
        <v>132</v>
      </c>
      <c r="B2" s="223"/>
      <c r="C2" s="223"/>
      <c r="D2" s="223"/>
      <c r="E2" s="223"/>
      <c r="F2" s="223"/>
      <c r="G2" s="223"/>
    </row>
    <row r="3" spans="5:7" ht="12.75" customHeight="1" thickBot="1">
      <c r="E3" s="239" t="s">
        <v>42</v>
      </c>
      <c r="F3" s="239"/>
      <c r="G3" s="239"/>
    </row>
    <row r="4" spans="1:7" s="24" customFormat="1" ht="38.25" customHeight="1" thickBot="1">
      <c r="A4" s="110" t="s">
        <v>43</v>
      </c>
      <c r="B4" s="2" t="s">
        <v>44</v>
      </c>
      <c r="C4" s="23" t="s">
        <v>84</v>
      </c>
      <c r="D4" s="111" t="s">
        <v>45</v>
      </c>
      <c r="E4" s="23" t="s">
        <v>46</v>
      </c>
      <c r="F4" s="23" t="s">
        <v>47</v>
      </c>
      <c r="G4" s="112" t="s">
        <v>119</v>
      </c>
    </row>
    <row r="5" spans="1:7" ht="12" customHeight="1" thickBot="1">
      <c r="A5" s="25">
        <v>100</v>
      </c>
      <c r="B5" s="51" t="s">
        <v>48</v>
      </c>
      <c r="C5" s="100">
        <f>SUM(C6:C13)</f>
        <v>44015</v>
      </c>
      <c r="D5" s="100">
        <f>SUM(D6:D13)</f>
        <v>0</v>
      </c>
      <c r="E5" s="100">
        <f>SUM(E6:E13)</f>
        <v>37703</v>
      </c>
      <c r="F5" s="101"/>
      <c r="G5" s="113">
        <f>E5/C5*100</f>
        <v>85.6594342837669</v>
      </c>
    </row>
    <row r="6" spans="1:7" s="28" customFormat="1" ht="12.75" customHeight="1">
      <c r="A6" s="52">
        <v>102</v>
      </c>
      <c r="B6" s="26" t="s">
        <v>82</v>
      </c>
      <c r="C6" s="122">
        <v>1351</v>
      </c>
      <c r="D6" s="123"/>
      <c r="E6" s="155">
        <v>1132</v>
      </c>
      <c r="F6" s="123"/>
      <c r="G6" s="124">
        <f>E6/C6*100</f>
        <v>83.7897853441895</v>
      </c>
    </row>
    <row r="7" spans="1:7" ht="23.25" customHeight="1">
      <c r="A7" s="53">
        <v>103</v>
      </c>
      <c r="B7" s="30" t="s">
        <v>49</v>
      </c>
      <c r="C7" s="125">
        <v>738</v>
      </c>
      <c r="D7" s="126"/>
      <c r="E7" s="125">
        <v>636</v>
      </c>
      <c r="F7" s="126"/>
      <c r="G7" s="127">
        <f>E7/C7*100</f>
        <v>86.1788617886179</v>
      </c>
    </row>
    <row r="8" spans="1:7" ht="24" customHeight="1">
      <c r="A8" s="53">
        <v>104</v>
      </c>
      <c r="B8" s="30" t="s">
        <v>83</v>
      </c>
      <c r="C8" s="125">
        <v>14598</v>
      </c>
      <c r="D8" s="126"/>
      <c r="E8" s="125">
        <v>13078</v>
      </c>
      <c r="F8" s="126"/>
      <c r="G8" s="127">
        <f aca="true" t="shared" si="0" ref="G8:G14">E8/C8*100</f>
        <v>89.58761474174544</v>
      </c>
    </row>
    <row r="9" spans="1:7" s="192" customFormat="1" ht="12.75">
      <c r="A9" s="157">
        <v>105</v>
      </c>
      <c r="B9" s="158" t="s">
        <v>122</v>
      </c>
      <c r="C9" s="159">
        <v>90</v>
      </c>
      <c r="D9" s="160"/>
      <c r="E9" s="159">
        <v>80</v>
      </c>
      <c r="F9" s="160"/>
      <c r="G9" s="161"/>
    </row>
    <row r="10" spans="1:7" s="192" customFormat="1" ht="24.75" customHeight="1">
      <c r="A10" s="157">
        <v>106</v>
      </c>
      <c r="B10" s="158" t="s">
        <v>111</v>
      </c>
      <c r="C10" s="159">
        <v>5144</v>
      </c>
      <c r="D10" s="160"/>
      <c r="E10" s="159">
        <v>4310</v>
      </c>
      <c r="F10" s="160"/>
      <c r="G10" s="161">
        <f t="shared" si="0"/>
        <v>83.78693623639192</v>
      </c>
    </row>
    <row r="11" spans="1:7" s="192" customFormat="1" ht="14.25" customHeight="1">
      <c r="A11" s="157">
        <v>107</v>
      </c>
      <c r="B11" s="158" t="s">
        <v>112</v>
      </c>
      <c r="C11" s="159"/>
      <c r="D11" s="160"/>
      <c r="E11" s="159"/>
      <c r="F11" s="160"/>
      <c r="G11" s="161"/>
    </row>
    <row r="12" spans="1:7" s="192" customFormat="1" ht="12.75" customHeight="1">
      <c r="A12" s="157">
        <v>111</v>
      </c>
      <c r="B12" s="158" t="s">
        <v>113</v>
      </c>
      <c r="C12" s="159">
        <v>173</v>
      </c>
      <c r="D12" s="160"/>
      <c r="E12" s="159">
        <v>0</v>
      </c>
      <c r="F12" s="160"/>
      <c r="G12" s="161"/>
    </row>
    <row r="13" spans="1:7" s="192" customFormat="1" ht="12.75" customHeight="1" thickBot="1">
      <c r="A13" s="193">
        <v>113</v>
      </c>
      <c r="B13" s="194" t="s">
        <v>51</v>
      </c>
      <c r="C13" s="195">
        <v>21921</v>
      </c>
      <c r="D13" s="196"/>
      <c r="E13" s="195">
        <v>18467</v>
      </c>
      <c r="F13" s="196"/>
      <c r="G13" s="197">
        <f t="shared" si="0"/>
        <v>84.24341955202773</v>
      </c>
    </row>
    <row r="14" spans="1:7" s="192" customFormat="1" ht="12.75" customHeight="1" thickBot="1">
      <c r="A14" s="198">
        <v>200</v>
      </c>
      <c r="B14" s="199" t="s">
        <v>114</v>
      </c>
      <c r="C14" s="200">
        <v>449</v>
      </c>
      <c r="D14" s="201"/>
      <c r="E14" s="200">
        <v>390</v>
      </c>
      <c r="F14" s="201"/>
      <c r="G14" s="185">
        <f t="shared" si="0"/>
        <v>86.8596881959911</v>
      </c>
    </row>
    <row r="15" spans="1:7" s="192" customFormat="1" ht="14.25" customHeight="1" thickBot="1">
      <c r="A15" s="181">
        <v>300</v>
      </c>
      <c r="B15" s="202" t="s">
        <v>52</v>
      </c>
      <c r="C15" s="152">
        <f>SUM(C16:C18)</f>
        <v>5213</v>
      </c>
      <c r="D15" s="152">
        <f>SUM(D16:D18)</f>
        <v>0</v>
      </c>
      <c r="E15" s="152">
        <f>SUM(E16:E18)</f>
        <v>4097</v>
      </c>
      <c r="F15" s="203"/>
      <c r="G15" s="185">
        <f>E15/C15*100</f>
        <v>78.59198158450029</v>
      </c>
    </row>
    <row r="16" spans="1:7" s="192" customFormat="1" ht="26.25" customHeight="1">
      <c r="A16" s="204">
        <v>309</v>
      </c>
      <c r="B16" s="205" t="s">
        <v>96</v>
      </c>
      <c r="C16" s="206">
        <v>4951</v>
      </c>
      <c r="D16" s="207"/>
      <c r="E16" s="206">
        <v>3988</v>
      </c>
      <c r="F16" s="207"/>
      <c r="G16" s="161">
        <f aca="true" t="shared" si="1" ref="G16:G31">E16/C16*100</f>
        <v>80.54938396283579</v>
      </c>
    </row>
    <row r="17" spans="1:7" ht="13.5" customHeight="1">
      <c r="A17" s="29">
        <v>310</v>
      </c>
      <c r="B17" s="30" t="s">
        <v>53</v>
      </c>
      <c r="C17" s="125">
        <v>150</v>
      </c>
      <c r="D17" s="126"/>
      <c r="E17" s="125">
        <v>71</v>
      </c>
      <c r="F17" s="126"/>
      <c r="G17" s="127">
        <f t="shared" si="1"/>
        <v>47.333333333333336</v>
      </c>
    </row>
    <row r="18" spans="1:7" ht="24" customHeight="1" thickBot="1">
      <c r="A18" s="81">
        <v>314</v>
      </c>
      <c r="B18" s="82" t="s">
        <v>97</v>
      </c>
      <c r="C18" s="130">
        <v>112</v>
      </c>
      <c r="D18" s="131"/>
      <c r="E18" s="130">
        <v>38</v>
      </c>
      <c r="F18" s="131"/>
      <c r="G18" s="127">
        <f t="shared" si="1"/>
        <v>33.92857142857143</v>
      </c>
    </row>
    <row r="19" spans="1:7" ht="12.75" customHeight="1" thickBot="1">
      <c r="A19" s="31">
        <v>400</v>
      </c>
      <c r="B19" s="54" t="s">
        <v>54</v>
      </c>
      <c r="C19" s="102">
        <f>SUM(C20:C26)</f>
        <v>31940</v>
      </c>
      <c r="D19" s="102">
        <f>SUM(D20:D26)</f>
        <v>0</v>
      </c>
      <c r="E19" s="152">
        <f>SUM(E20:E26)</f>
        <v>19701</v>
      </c>
      <c r="F19" s="103"/>
      <c r="G19" s="113">
        <f>E19/C19*100</f>
        <v>61.68127739511584</v>
      </c>
    </row>
    <row r="20" spans="1:7" ht="12" customHeight="1">
      <c r="A20" s="32">
        <v>405</v>
      </c>
      <c r="B20" s="33" t="s">
        <v>55</v>
      </c>
      <c r="C20" s="132">
        <v>213</v>
      </c>
      <c r="D20" s="133"/>
      <c r="E20" s="132">
        <v>138</v>
      </c>
      <c r="F20" s="133"/>
      <c r="G20" s="127">
        <v>0</v>
      </c>
    </row>
    <row r="21" spans="1:7" ht="12" customHeight="1">
      <c r="A21" s="34">
        <v>406</v>
      </c>
      <c r="B21" s="35" t="s">
        <v>56</v>
      </c>
      <c r="C21" s="128">
        <v>6413</v>
      </c>
      <c r="D21" s="129"/>
      <c r="E21" s="128">
        <v>1854</v>
      </c>
      <c r="F21" s="129"/>
      <c r="G21" s="127"/>
    </row>
    <row r="22" spans="1:7" ht="12" customHeight="1">
      <c r="A22" s="34">
        <v>407</v>
      </c>
      <c r="B22" s="27" t="s">
        <v>57</v>
      </c>
      <c r="C22" s="128"/>
      <c r="D22" s="129"/>
      <c r="E22" s="128"/>
      <c r="F22" s="129"/>
      <c r="G22" s="127"/>
    </row>
    <row r="23" spans="1:7" ht="12" customHeight="1">
      <c r="A23" s="36">
        <v>408</v>
      </c>
      <c r="B23" s="83" t="s">
        <v>58</v>
      </c>
      <c r="C23" s="130">
        <v>101</v>
      </c>
      <c r="D23" s="131"/>
      <c r="E23" s="130">
        <v>86</v>
      </c>
      <c r="F23" s="131"/>
      <c r="G23" s="127"/>
    </row>
    <row r="24" spans="1:7" ht="12" customHeight="1">
      <c r="A24" s="85">
        <v>409</v>
      </c>
      <c r="B24" s="84" t="s">
        <v>98</v>
      </c>
      <c r="C24" s="125">
        <v>20324</v>
      </c>
      <c r="D24" s="134"/>
      <c r="E24" s="135">
        <v>15810</v>
      </c>
      <c r="F24" s="136"/>
      <c r="G24" s="127">
        <f t="shared" si="1"/>
        <v>77.78980515646526</v>
      </c>
    </row>
    <row r="25" spans="1:7" ht="12" customHeight="1">
      <c r="A25" s="85">
        <v>410</v>
      </c>
      <c r="B25" s="84" t="s">
        <v>99</v>
      </c>
      <c r="C25" s="125">
        <v>50</v>
      </c>
      <c r="D25" s="134"/>
      <c r="E25" s="135">
        <v>40</v>
      </c>
      <c r="F25" s="136"/>
      <c r="G25" s="127">
        <f t="shared" si="1"/>
        <v>80</v>
      </c>
    </row>
    <row r="26" spans="1:7" ht="12" customHeight="1" thickBot="1">
      <c r="A26" s="36">
        <v>412</v>
      </c>
      <c r="B26" s="50" t="s">
        <v>59</v>
      </c>
      <c r="C26" s="130">
        <v>4839</v>
      </c>
      <c r="D26" s="131"/>
      <c r="E26" s="130">
        <v>1773</v>
      </c>
      <c r="F26" s="131"/>
      <c r="G26" s="127">
        <f t="shared" si="1"/>
        <v>36.63980161190328</v>
      </c>
    </row>
    <row r="27" spans="1:7" s="56" customFormat="1" ht="15.75" customHeight="1" thickBot="1">
      <c r="A27" s="40">
        <v>500</v>
      </c>
      <c r="B27" s="55" t="s">
        <v>60</v>
      </c>
      <c r="C27" s="104">
        <f>SUM(C28:C31)</f>
        <v>74069</v>
      </c>
      <c r="D27" s="104">
        <f>SUM(D28:D31)</f>
        <v>0</v>
      </c>
      <c r="E27" s="104">
        <f>SUM(E28:E31)</f>
        <v>65333</v>
      </c>
      <c r="F27" s="105"/>
      <c r="G27" s="113">
        <f>E27/C27*100</f>
        <v>88.2055920830577</v>
      </c>
    </row>
    <row r="28" spans="1:7" ht="12" customHeight="1">
      <c r="A28" s="67">
        <v>501</v>
      </c>
      <c r="B28" s="57" t="s">
        <v>61</v>
      </c>
      <c r="C28" s="125">
        <v>1473</v>
      </c>
      <c r="D28" s="126"/>
      <c r="E28" s="125">
        <v>1468</v>
      </c>
      <c r="F28" s="126"/>
      <c r="G28" s="127">
        <f t="shared" si="1"/>
        <v>99.66055668703326</v>
      </c>
    </row>
    <row r="29" spans="1:7" ht="12" customHeight="1">
      <c r="A29" s="67">
        <v>502</v>
      </c>
      <c r="B29" s="57" t="s">
        <v>62</v>
      </c>
      <c r="C29" s="125">
        <v>23571</v>
      </c>
      <c r="D29" s="126"/>
      <c r="E29" s="125">
        <v>17913</v>
      </c>
      <c r="F29" s="126"/>
      <c r="G29" s="127">
        <f t="shared" si="1"/>
        <v>75.99592719867634</v>
      </c>
    </row>
    <row r="30" spans="1:7" ht="12" customHeight="1">
      <c r="A30" s="68">
        <v>503</v>
      </c>
      <c r="B30" s="58" t="s">
        <v>63</v>
      </c>
      <c r="C30" s="137">
        <v>38460</v>
      </c>
      <c r="D30" s="138"/>
      <c r="E30" s="137">
        <v>36117</v>
      </c>
      <c r="F30" s="138"/>
      <c r="G30" s="127">
        <f t="shared" si="1"/>
        <v>93.90795631825273</v>
      </c>
    </row>
    <row r="31" spans="1:7" ht="12" customHeight="1" thickBot="1">
      <c r="A31" s="68">
        <v>505</v>
      </c>
      <c r="B31" s="58" t="s">
        <v>64</v>
      </c>
      <c r="C31" s="137">
        <v>10565</v>
      </c>
      <c r="D31" s="138"/>
      <c r="E31" s="137">
        <v>9835</v>
      </c>
      <c r="F31" s="138"/>
      <c r="G31" s="127">
        <f t="shared" si="1"/>
        <v>93.09039280643636</v>
      </c>
    </row>
    <row r="32" spans="1:7" s="56" customFormat="1" ht="12" customHeight="1" thickBot="1">
      <c r="A32" s="40">
        <v>600</v>
      </c>
      <c r="B32" s="55" t="s">
        <v>65</v>
      </c>
      <c r="C32" s="104">
        <v>403</v>
      </c>
      <c r="D32" s="105"/>
      <c r="E32" s="104">
        <v>350</v>
      </c>
      <c r="F32" s="105"/>
      <c r="G32" s="113">
        <f>E32/C32*100</f>
        <v>86.848635235732</v>
      </c>
    </row>
    <row r="33" spans="1:7" s="56" customFormat="1" ht="12" customHeight="1" thickBot="1">
      <c r="A33" s="25">
        <v>700</v>
      </c>
      <c r="B33" s="51" t="s">
        <v>66</v>
      </c>
      <c r="C33" s="106">
        <f>SUM(C34:C38)</f>
        <v>226241</v>
      </c>
      <c r="D33" s="106">
        <f>SUM(D34:D38)</f>
        <v>0</v>
      </c>
      <c r="E33" s="106">
        <f>SUM(E34:E38)</f>
        <v>205540</v>
      </c>
      <c r="F33" s="107"/>
      <c r="G33" s="113">
        <f>E33/C33*100</f>
        <v>90.85002276333644</v>
      </c>
    </row>
    <row r="34" spans="1:7" s="56" customFormat="1" ht="12" customHeight="1">
      <c r="A34" s="69">
        <v>701</v>
      </c>
      <c r="B34" s="59" t="s">
        <v>67</v>
      </c>
      <c r="C34" s="60">
        <v>87497</v>
      </c>
      <c r="D34" s="59"/>
      <c r="E34" s="60">
        <v>80946</v>
      </c>
      <c r="F34" s="59"/>
      <c r="G34" s="127">
        <f aca="true" t="shared" si="2" ref="G34:G45">E34/C34*100</f>
        <v>92.51288615609678</v>
      </c>
    </row>
    <row r="35" spans="1:7" s="56" customFormat="1" ht="12" customHeight="1">
      <c r="A35" s="70">
        <v>702</v>
      </c>
      <c r="B35" s="57" t="s">
        <v>68</v>
      </c>
      <c r="C35" s="61">
        <v>82735</v>
      </c>
      <c r="D35" s="57"/>
      <c r="E35" s="61">
        <v>73176</v>
      </c>
      <c r="F35" s="57"/>
      <c r="G35" s="127">
        <f t="shared" si="2"/>
        <v>88.44624403215084</v>
      </c>
    </row>
    <row r="36" spans="1:7" s="175" customFormat="1" ht="12" customHeight="1">
      <c r="A36" s="172">
        <v>703</v>
      </c>
      <c r="B36" s="173" t="s">
        <v>131</v>
      </c>
      <c r="C36" s="174">
        <v>36246</v>
      </c>
      <c r="D36" s="173"/>
      <c r="E36" s="174">
        <v>33911</v>
      </c>
      <c r="F36" s="173"/>
      <c r="G36" s="161">
        <f t="shared" si="2"/>
        <v>93.55790983832699</v>
      </c>
    </row>
    <row r="37" spans="1:7" s="175" customFormat="1" ht="12" customHeight="1">
      <c r="A37" s="172">
        <v>707</v>
      </c>
      <c r="B37" s="176" t="s">
        <v>69</v>
      </c>
      <c r="C37" s="174">
        <v>13443</v>
      </c>
      <c r="D37" s="173"/>
      <c r="E37" s="174">
        <v>12395</v>
      </c>
      <c r="F37" s="173"/>
      <c r="G37" s="161">
        <f t="shared" si="2"/>
        <v>92.20412110392026</v>
      </c>
    </row>
    <row r="38" spans="1:7" s="175" customFormat="1" ht="12" customHeight="1" thickBot="1">
      <c r="A38" s="177">
        <v>709</v>
      </c>
      <c r="B38" s="178" t="s">
        <v>70</v>
      </c>
      <c r="C38" s="179">
        <v>6320</v>
      </c>
      <c r="D38" s="180"/>
      <c r="E38" s="179">
        <v>5112</v>
      </c>
      <c r="F38" s="180"/>
      <c r="G38" s="161">
        <f t="shared" si="2"/>
        <v>80.88607594936708</v>
      </c>
    </row>
    <row r="39" spans="1:7" s="175" customFormat="1" ht="12" customHeight="1" thickBot="1">
      <c r="A39" s="181">
        <v>800</v>
      </c>
      <c r="B39" s="182" t="s">
        <v>71</v>
      </c>
      <c r="C39" s="183">
        <f>SUM(C40:C41)</f>
        <v>29800</v>
      </c>
      <c r="D39" s="183">
        <f>SUM(D40:D41)</f>
        <v>0</v>
      </c>
      <c r="E39" s="183">
        <f>SUM(E40:E41)</f>
        <v>28283</v>
      </c>
      <c r="F39" s="184"/>
      <c r="G39" s="185">
        <f>E39/C39*100</f>
        <v>94.90939597315436</v>
      </c>
    </row>
    <row r="40" spans="1:7" s="175" customFormat="1" ht="12" customHeight="1">
      <c r="A40" s="186">
        <v>801</v>
      </c>
      <c r="B40" s="187" t="s">
        <v>72</v>
      </c>
      <c r="C40" s="188">
        <v>28299</v>
      </c>
      <c r="D40" s="187"/>
      <c r="E40" s="188">
        <v>26987</v>
      </c>
      <c r="F40" s="187"/>
      <c r="G40" s="161">
        <f t="shared" si="2"/>
        <v>95.36379377363158</v>
      </c>
    </row>
    <row r="41" spans="1:7" s="175" customFormat="1" ht="12" customHeight="1" thickBot="1">
      <c r="A41" s="177">
        <v>804</v>
      </c>
      <c r="B41" s="180" t="s">
        <v>73</v>
      </c>
      <c r="C41" s="179">
        <v>1501</v>
      </c>
      <c r="D41" s="180"/>
      <c r="E41" s="179">
        <v>1296</v>
      </c>
      <c r="F41" s="180"/>
      <c r="G41" s="161">
        <f t="shared" si="2"/>
        <v>86.34243837441706</v>
      </c>
    </row>
    <row r="42" spans="1:7" s="175" customFormat="1" ht="12" customHeight="1" thickBot="1">
      <c r="A42" s="189">
        <v>1000</v>
      </c>
      <c r="B42" s="182" t="s">
        <v>75</v>
      </c>
      <c r="C42" s="183">
        <f>SUM(C43:C45)</f>
        <v>48062</v>
      </c>
      <c r="D42" s="183">
        <f>SUM(D43:D45)</f>
        <v>0</v>
      </c>
      <c r="E42" s="183">
        <f>SUM(E43:E45)</f>
        <v>34372</v>
      </c>
      <c r="F42" s="184"/>
      <c r="G42" s="185">
        <f>E42/C42*100</f>
        <v>71.51595855353501</v>
      </c>
    </row>
    <row r="43" spans="1:7" s="175" customFormat="1" ht="12" customHeight="1">
      <c r="A43" s="190">
        <v>1002</v>
      </c>
      <c r="B43" s="191" t="s">
        <v>100</v>
      </c>
      <c r="C43" s="174"/>
      <c r="D43" s="187"/>
      <c r="E43" s="174"/>
      <c r="F43" s="187"/>
      <c r="G43" s="161"/>
    </row>
    <row r="44" spans="1:7" s="64" customFormat="1" ht="12" customHeight="1">
      <c r="A44" s="43">
        <v>1003</v>
      </c>
      <c r="B44" s="41" t="s">
        <v>76</v>
      </c>
      <c r="C44" s="63">
        <v>45857</v>
      </c>
      <c r="D44" s="41"/>
      <c r="E44" s="63">
        <v>32433</v>
      </c>
      <c r="F44" s="41"/>
      <c r="G44" s="127">
        <f t="shared" si="2"/>
        <v>70.7263885557276</v>
      </c>
    </row>
    <row r="45" spans="1:7" s="56" customFormat="1" ht="12" customHeight="1" thickBot="1">
      <c r="A45" s="45">
        <v>1006</v>
      </c>
      <c r="B45" s="46" t="s">
        <v>77</v>
      </c>
      <c r="C45" s="65">
        <v>2205</v>
      </c>
      <c r="D45" s="66"/>
      <c r="E45" s="65">
        <v>1939</v>
      </c>
      <c r="F45" s="66"/>
      <c r="G45" s="127">
        <f t="shared" si="2"/>
        <v>87.93650793650794</v>
      </c>
    </row>
    <row r="46" spans="1:7" ht="13.5" customHeight="1" hidden="1">
      <c r="A46" s="47">
        <v>1101</v>
      </c>
      <c r="B46" s="48" t="s">
        <v>78</v>
      </c>
      <c r="C46" s="132"/>
      <c r="D46" s="133"/>
      <c r="E46" s="132"/>
      <c r="F46" s="133"/>
      <c r="G46" s="139"/>
    </row>
    <row r="47" spans="1:7" ht="13.5" customHeight="1" hidden="1">
      <c r="A47" s="44">
        <v>1102</v>
      </c>
      <c r="B47" s="41" t="s">
        <v>79</v>
      </c>
      <c r="C47" s="125"/>
      <c r="D47" s="126"/>
      <c r="E47" s="125"/>
      <c r="F47" s="126"/>
      <c r="G47" s="127"/>
    </row>
    <row r="48" spans="1:7" ht="14.25" customHeight="1" hidden="1">
      <c r="A48" s="44">
        <v>1103</v>
      </c>
      <c r="B48" s="41" t="s">
        <v>80</v>
      </c>
      <c r="C48" s="125"/>
      <c r="D48" s="126"/>
      <c r="E48" s="125"/>
      <c r="F48" s="126"/>
      <c r="G48" s="127"/>
    </row>
    <row r="49" spans="1:7" ht="13.5" customHeight="1" hidden="1" thickBot="1">
      <c r="A49" s="49">
        <v>1104</v>
      </c>
      <c r="B49" s="50" t="s">
        <v>81</v>
      </c>
      <c r="C49" s="130"/>
      <c r="D49" s="131"/>
      <c r="E49" s="130"/>
      <c r="F49" s="131"/>
      <c r="G49" s="140"/>
    </row>
    <row r="50" spans="1:7" ht="13.5" customHeight="1" thickBot="1">
      <c r="A50" s="42">
        <v>1100</v>
      </c>
      <c r="B50" s="54" t="s">
        <v>74</v>
      </c>
      <c r="C50" s="102">
        <f>SUM(C51:C53)</f>
        <v>1954</v>
      </c>
      <c r="D50" s="102">
        <f>SUM(D51:D53)</f>
        <v>0</v>
      </c>
      <c r="E50" s="102">
        <f>SUM(E51:E53)</f>
        <v>1793</v>
      </c>
      <c r="F50" s="108"/>
      <c r="G50" s="113">
        <f>E50/C50*100</f>
        <v>91.76049129989765</v>
      </c>
    </row>
    <row r="51" spans="1:7" ht="13.5" customHeight="1">
      <c r="A51" s="43">
        <v>1101</v>
      </c>
      <c r="B51" s="62" t="s">
        <v>101</v>
      </c>
      <c r="C51" s="128">
        <v>1954</v>
      </c>
      <c r="D51" s="141"/>
      <c r="E51" s="142">
        <v>1793</v>
      </c>
      <c r="F51" s="143"/>
      <c r="G51" s="127">
        <f>E51/C51*100</f>
        <v>91.76049129989765</v>
      </c>
    </row>
    <row r="52" spans="1:7" ht="13.5" customHeight="1">
      <c r="A52" s="44">
        <v>1102</v>
      </c>
      <c r="B52" s="41" t="s">
        <v>102</v>
      </c>
      <c r="C52" s="125"/>
      <c r="D52" s="134"/>
      <c r="E52" s="135"/>
      <c r="F52" s="136"/>
      <c r="G52" s="127"/>
    </row>
    <row r="53" spans="1:7" ht="13.5" customHeight="1" thickBot="1">
      <c r="A53" s="88">
        <v>1103</v>
      </c>
      <c r="B53" s="37" t="s">
        <v>103</v>
      </c>
      <c r="C53" s="137"/>
      <c r="D53" s="144"/>
      <c r="E53" s="145"/>
      <c r="F53" s="146"/>
      <c r="G53" s="127"/>
    </row>
    <row r="54" spans="1:7" ht="13.5" customHeight="1" thickBot="1">
      <c r="A54" s="42">
        <v>1200</v>
      </c>
      <c r="B54" s="54" t="s">
        <v>104</v>
      </c>
      <c r="C54" s="102">
        <v>526</v>
      </c>
      <c r="D54" s="162"/>
      <c r="E54" s="163">
        <v>482</v>
      </c>
      <c r="F54" s="108"/>
      <c r="G54" s="113"/>
    </row>
    <row r="55" spans="1:7" ht="13.5" customHeight="1" thickBot="1">
      <c r="A55" s="89">
        <v>1300</v>
      </c>
      <c r="B55" s="90" t="s">
        <v>50</v>
      </c>
      <c r="C55" s="164">
        <v>1</v>
      </c>
      <c r="D55" s="165"/>
      <c r="E55" s="166">
        <v>1</v>
      </c>
      <c r="F55" s="167"/>
      <c r="G55" s="168">
        <f>E55/C55*100</f>
        <v>100</v>
      </c>
    </row>
    <row r="56" spans="1:7" ht="16.5" customHeight="1" thickBot="1">
      <c r="A56" s="86"/>
      <c r="B56" s="87" t="s">
        <v>105</v>
      </c>
      <c r="C56" s="152">
        <f>C5+C14+C15+C19+C27+C32+C33+C39+C42+C50+C55+C54</f>
        <v>462673</v>
      </c>
      <c r="D56" s="152">
        <f>D5+D14+D15+D19+D27+D32+D33+D39+D42+D50+D55+D54-1</f>
        <v>-1</v>
      </c>
      <c r="E56" s="152">
        <f>E5+E14+E15+E19+E27+E32+E33+E39+E42+E50+E55+E54-1</f>
        <v>398044</v>
      </c>
      <c r="F56" s="169"/>
      <c r="G56" s="170">
        <f>E56/C56*100</f>
        <v>86.03138717841759</v>
      </c>
    </row>
    <row r="57" ht="9.75" customHeight="1"/>
    <row r="58" spans="1:2" ht="14.25">
      <c r="A58" s="222" t="s">
        <v>116</v>
      </c>
      <c r="B58" s="222"/>
    </row>
    <row r="59" spans="1:2" ht="14.25">
      <c r="A59" s="109" t="s">
        <v>115</v>
      </c>
      <c r="B59" s="109"/>
    </row>
    <row r="61" ht="12.75">
      <c r="A61" t="s">
        <v>117</v>
      </c>
    </row>
    <row r="62" ht="12.75">
      <c r="A62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2018-12-13T06:56:24Z</dcterms:modified>
  <cp:category/>
  <cp:version/>
  <cp:contentType/>
  <cp:contentStatus/>
</cp:coreProperties>
</file>