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<sst xmlns="http://schemas.openxmlformats.org/spreadsheetml/2006/main" count="141" uniqueCount="136">
  <si>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</si>
  <si>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</si>
  <si>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</si>
  <si>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</si>
  <si>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</si>
  <si>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</si>
  <si>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</si>
  <si>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</si>
  <si>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</si>
  <si>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</si>
  <si>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</si>
  <si>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</si>
  <si>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</si>
  <si>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</si>
  <si>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</si>
  <si>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</si>
  <si>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</si>
  <si>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</si>
  <si>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</si>
  <si>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</si>
  <si>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</si>
  <si>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</si>
  <si>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</si>
  <si>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</si>
  <si>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</si>
  <si>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</si>
  <si>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</si>
  <si>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</si>
  <si>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</si>
  <si>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</si>
  <si>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</si>
  <si>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</si>
  <si>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</si>
  <si>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</si>
  <si>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</si>
  <si>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</si>
  <si>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</si>
  <si>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</si>
  <si>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</si>
  <si>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</si>
  <si>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</si>
  <si>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</si>
  <si>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</si>
  <si>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</si>
  <si>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</si>
  <si>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</si>
  <si>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</si>
  <si>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</si>
  <si>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</si>
  <si>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</si>
  <si>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</si>
  <si>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</si>
  <si>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</si>
  <si>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</si>
  <si>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</si>
  <si>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</si>
  <si>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</si>
  <si>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</si>
  <si>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</si>
  <si>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</si>
  <si>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</si>
  <si>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</si>
  <si>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</si>
  <si>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</si>
  <si>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</si>
  <si>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</si>
  <si>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</si>
  <si>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</si>
  <si>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</si>
  <si>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</si>
  <si>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</si>
  <si>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</si>
  <si>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</si>
  <si>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</si>
  <si>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</si>
  <si>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</si>
  <si>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</si>
  <si>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</si>
  <si>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</si>
  <si>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</si>
  <si>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</si>
  <si>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</si>
  <si>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</si>
  <si>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</si>
  <si>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</si>
  <si>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</si>
  <si>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</si>
  <si>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</si>
  <si>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</si>
  <si>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</si>
  <si>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</si>
  <si>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</si>
  <si>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</si>
  <si>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</si>
  <si>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</si>
  <si>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</si>
  <si>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</si>
  <si>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</si>
  <si>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</si>
  <si>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</si>
  <si>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</si>
  <si>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</si>
  <si>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</si>
  <si>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</si>
  <si>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</si>
  <si>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</si>
  <si>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</si>
  <si>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</si>
  <si>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</si>
  <si>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</si>
  <si>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</si>
  <si>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</si>
  <si>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</si>
  <si>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</si>
  <si>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</si>
  <si>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</si>
  <si>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</si>
  <si>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</si>
  <si>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</si>
  <si>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</si>
  <si>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</si>
  <si>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</si>
  <si>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</si>
  <si>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</si>
  <si>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</si>
  <si>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</si>
  <si>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</si>
  <si>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</si>
  <si>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</si>
  <si>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</si>
  <si>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</si>
  <si>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</si>
  <si>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</si>
  <si>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</si>
  <si>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по доходам по состоянию на 01 июня 2020 года.</t>
  </si>
  <si>
    <t>по расходам  по состоянию на 01 июня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</si>
</sst>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wrapText="1"/>
    </xf>
    <xf numFmtId="0" fontId="9" fillId="0" borderId="14" xfId="0" applyFont="1" applyBorder="1" applyAlignment="1">
      <alignment vertical="center"/>
    </xf>
    <xf numFmtId="180" fontId="0" fillId="0" borderId="15" xfId="0" applyNumberFormat="1" applyFont="1" applyBorder="1" applyAlignment="1">
      <alignment horizontal="center" wrapText="1"/>
    </xf>
    <xf numFmtId="180" fontId="0" fillId="0" borderId="16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2" fontId="0" fillId="33" borderId="16" xfId="0" applyNumberFormat="1" applyFill="1" applyBorder="1" applyAlignment="1">
      <alignment/>
    </xf>
    <xf numFmtId="180" fontId="0" fillId="33" borderId="19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wrapText="1"/>
    </xf>
    <xf numFmtId="1" fontId="0" fillId="33" borderId="16" xfId="0" applyNumberFormat="1" applyFill="1" applyBorder="1" applyAlignment="1">
      <alignment/>
    </xf>
    <xf numFmtId="0" fontId="1" fillId="33" borderId="21" xfId="0" applyFont="1" applyFill="1" applyBorder="1" applyAlignment="1">
      <alignment wrapText="1"/>
    </xf>
    <xf numFmtId="0" fontId="12" fillId="33" borderId="11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2" fontId="0" fillId="33" borderId="15" xfId="0" applyNumberFormat="1" applyFont="1" applyFill="1" applyBorder="1" applyAlignment="1">
      <alignment wrapText="1"/>
    </xf>
    <xf numFmtId="0" fontId="0" fillId="33" borderId="16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2" fontId="0" fillId="33" borderId="27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2" fontId="12" fillId="33" borderId="11" xfId="0" applyNumberFormat="1" applyFont="1" applyFill="1" applyBorder="1" applyAlignment="1">
      <alignment/>
    </xf>
    <xf numFmtId="1" fontId="0" fillId="33" borderId="15" xfId="0" applyNumberForma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33" borderId="0" xfId="0" applyFill="1" applyAlignment="1">
      <alignment/>
    </xf>
    <xf numFmtId="180" fontId="0" fillId="33" borderId="23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1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left" vertical="center" wrapText="1"/>
    </xf>
    <xf numFmtId="180" fontId="0" fillId="33" borderId="15" xfId="0" applyNumberForma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80" fontId="0" fillId="33" borderId="16" xfId="0" applyNumberFormat="1" applyFill="1" applyBorder="1" applyAlignment="1">
      <alignment horizontal="center"/>
    </xf>
    <xf numFmtId="180" fontId="0" fillId="33" borderId="26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5" xfId="0" applyFont="1" applyFill="1" applyBorder="1" applyAlignment="1">
      <alignment/>
    </xf>
    <xf numFmtId="180" fontId="1" fillId="33" borderId="27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5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180" fontId="1" fillId="33" borderId="2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6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6" xfId="0" applyNumberFormat="1" applyFont="1" applyFill="1" applyBorder="1" applyAlignment="1">
      <alignment horizontal="center"/>
    </xf>
    <xf numFmtId="180" fontId="0" fillId="33" borderId="19" xfId="0" applyNumberFormat="1" applyFont="1" applyFill="1" applyBorder="1" applyAlignment="1">
      <alignment horizontal="center"/>
    </xf>
    <xf numFmtId="180" fontId="3" fillId="33" borderId="11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vertical="center"/>
    </xf>
    <xf numFmtId="180" fontId="0" fillId="33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1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5" xfId="0" applyFill="1" applyBorder="1" applyAlignment="1">
      <alignment/>
    </xf>
    <xf numFmtId="1" fontId="0" fillId="33" borderId="27" xfId="0" applyNumberFormat="1" applyFill="1" applyBorder="1" applyAlignment="1">
      <alignment/>
    </xf>
    <xf numFmtId="2" fontId="0" fillId="33" borderId="26" xfId="0" applyNumberFormat="1" applyFill="1" applyBorder="1" applyAlignment="1">
      <alignment/>
    </xf>
    <xf numFmtId="180" fontId="0" fillId="33" borderId="16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wrapText="1"/>
    </xf>
    <xf numFmtId="0" fontId="0" fillId="33" borderId="46" xfId="0" applyFill="1" applyBorder="1" applyAlignment="1">
      <alignment/>
    </xf>
    <xf numFmtId="0" fontId="0" fillId="33" borderId="22" xfId="0" applyFill="1" applyBorder="1" applyAlignment="1">
      <alignment wrapText="1"/>
    </xf>
    <xf numFmtId="0" fontId="0" fillId="33" borderId="1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wrapText="1"/>
    </xf>
    <xf numFmtId="49" fontId="0" fillId="33" borderId="16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22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wrapText="1"/>
    </xf>
    <xf numFmtId="49" fontId="1" fillId="33" borderId="16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5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vertical="top" wrapText="1"/>
    </xf>
    <xf numFmtId="0" fontId="1" fillId="33" borderId="22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1" fillId="33" borderId="29" xfId="0" applyNumberFormat="1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wrapText="1"/>
    </xf>
    <xf numFmtId="0" fontId="0" fillId="33" borderId="25" xfId="0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1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9">
      <selection activeCell="C14" sqref="C14"/>
    </sheetView>
  </sheetViews>
  <sheetFormatPr defaultColWidth="9.140625" defaultRowHeight="12.75"/>
  <cols>
    <col min="1" max="1" width="11.7109375" style="79" customWidth="1"/>
    <col min="2" max="2" width="47.57421875" style="79" customWidth="1"/>
    <col min="3" max="3" width="8.421875" style="79" customWidth="1"/>
    <col min="4" max="4" width="7.8515625" style="79" customWidth="1"/>
    <col min="5" max="5" width="7.7109375" style="79" customWidth="1"/>
    <col min="6" max="6" width="8.140625" style="79" customWidth="1"/>
    <col min="7" max="7" width="8.28125" style="79" customWidth="1"/>
    <col min="8" max="16384" width="9.140625" style="79" customWidth="1"/>
  </cols>
  <sheetData>
    <row r="1" spans="2:7" ht="9" customHeight="1">
      <c r="B1" s="126"/>
      <c r="C1" s="126"/>
      <c r="D1" s="126"/>
      <c r="E1" s="126"/>
      <c r="F1" s="126"/>
      <c r="G1" s="126"/>
    </row>
    <row r="2" spans="1:7" ht="12.75">
      <c r="A2" s="127" t="s">
        <v>105</v>
      </c>
      <c r="B2" s="127"/>
      <c r="C2" s="127"/>
      <c r="D2" s="127"/>
      <c r="E2" s="127"/>
      <c r="F2" s="127"/>
      <c r="G2" s="127"/>
    </row>
    <row r="3" spans="1:7" ht="12.75" customHeight="1">
      <c r="A3" s="127" t="s">
        <v>134</v>
      </c>
      <c r="B3" s="127"/>
      <c r="C3" s="127"/>
      <c r="D3" s="127"/>
      <c r="E3" s="127"/>
      <c r="F3" s="127"/>
      <c r="G3" s="127"/>
    </row>
    <row r="4" spans="5:7" ht="11.25" customHeight="1" thickBot="1">
      <c r="E4" s="128" t="s">
        <v>0</v>
      </c>
      <c r="F4" s="128"/>
      <c r="G4" s="128"/>
    </row>
    <row r="5" spans="1:7" ht="12.75">
      <c r="A5" s="129" t="s">
        <v>1</v>
      </c>
      <c r="B5" s="129" t="s">
        <v>2</v>
      </c>
      <c r="C5" s="130" t="s">
        <v>84</v>
      </c>
      <c r="D5" s="130" t="s">
        <v>86</v>
      </c>
      <c r="E5" s="131" t="s">
        <v>3</v>
      </c>
      <c r="F5" s="130" t="s">
        <v>85</v>
      </c>
      <c r="G5" s="132" t="s">
        <v>87</v>
      </c>
    </row>
    <row r="6" spans="1:7" ht="12.75">
      <c r="A6" s="133"/>
      <c r="B6" s="133"/>
      <c r="C6" s="134"/>
      <c r="D6" s="134"/>
      <c r="E6" s="135"/>
      <c r="F6" s="134"/>
      <c r="G6" s="136"/>
    </row>
    <row r="7" spans="1:7" ht="21" customHeight="1" thickBot="1">
      <c r="A7" s="137"/>
      <c r="B7" s="137"/>
      <c r="C7" s="138"/>
      <c r="D7" s="138"/>
      <c r="E7" s="139"/>
      <c r="F7" s="138"/>
      <c r="G7" s="140"/>
    </row>
    <row r="8" spans="1:7" ht="16.5" customHeight="1" thickBot="1">
      <c r="A8" s="141" t="s">
        <v>4</v>
      </c>
      <c r="B8" s="142" t="s">
        <v>5</v>
      </c>
      <c r="C8" s="143">
        <f>SUM(C9:C25)</f>
        <v>104385</v>
      </c>
      <c r="D8" s="144">
        <f>SUM(D9:D25)</f>
        <v>43493.75</v>
      </c>
      <c r="E8" s="144">
        <f>SUM(E9:E25)</f>
        <v>46574</v>
      </c>
      <c r="F8" s="145">
        <f>E8/D8*100</f>
        <v>107.08205201896823</v>
      </c>
      <c r="G8" s="145">
        <f>E8/C8*100</f>
        <v>44.6175216745701</v>
      </c>
    </row>
    <row r="9" spans="1:7" ht="13.5" customHeight="1">
      <c r="A9" s="146" t="s">
        <v>6</v>
      </c>
      <c r="B9" s="147" t="s">
        <v>7</v>
      </c>
      <c r="C9" s="148">
        <v>78028</v>
      </c>
      <c r="D9" s="75">
        <f>C9/12*5</f>
        <v>32511.666666666664</v>
      </c>
      <c r="E9" s="149">
        <v>36479</v>
      </c>
      <c r="F9" s="150">
        <f>E9/D9*100</f>
        <v>112.20279899523248</v>
      </c>
      <c r="G9" s="150">
        <f>E9/C9*100</f>
        <v>46.75116624801353</v>
      </c>
    </row>
    <row r="10" spans="1:7" ht="27.75" customHeight="1">
      <c r="A10" s="151" t="s">
        <v>106</v>
      </c>
      <c r="B10" s="152" t="s">
        <v>108</v>
      </c>
      <c r="C10" s="153">
        <v>8433</v>
      </c>
      <c r="D10" s="19">
        <f>C10/12*5</f>
        <v>3513.75</v>
      </c>
      <c r="E10" s="19">
        <v>3047</v>
      </c>
      <c r="F10" s="16">
        <f>E10/D10*100</f>
        <v>86.71647100675916</v>
      </c>
      <c r="G10" s="16">
        <f>E10/C10*100</f>
        <v>36.131862919482984</v>
      </c>
    </row>
    <row r="11" spans="1:7" ht="27.75" customHeight="1">
      <c r="A11" s="151" t="s">
        <v>118</v>
      </c>
      <c r="B11" s="154" t="s">
        <v>119</v>
      </c>
      <c r="C11" s="153">
        <v>3005</v>
      </c>
      <c r="D11" s="19">
        <f>C11/12*5</f>
        <v>1252.0833333333333</v>
      </c>
      <c r="E11" s="19">
        <v>1436</v>
      </c>
      <c r="F11" s="16">
        <f>E11/D11*100</f>
        <v>114.68885191347755</v>
      </c>
      <c r="G11" s="16">
        <f>E11/C11*100</f>
        <v>47.78702163061564</v>
      </c>
    </row>
    <row r="12" spans="1:7" ht="24.75" customHeight="1">
      <c r="A12" s="155" t="s">
        <v>8</v>
      </c>
      <c r="B12" s="156" t="s">
        <v>9</v>
      </c>
      <c r="C12" s="153">
        <v>1705</v>
      </c>
      <c r="D12" s="19">
        <f>C12/12*5</f>
        <v>710.4166666666667</v>
      </c>
      <c r="E12" s="19">
        <v>973</v>
      </c>
      <c r="F12" s="16">
        <f>E12/D12*100</f>
        <v>136.96187683284455</v>
      </c>
      <c r="G12" s="16">
        <f>E12/C12*100</f>
        <v>57.06744868035191</v>
      </c>
    </row>
    <row r="13" spans="1:7" ht="12" customHeight="1">
      <c r="A13" s="157" t="s">
        <v>10</v>
      </c>
      <c r="B13" s="158" t="s">
        <v>11</v>
      </c>
      <c r="C13" s="153"/>
      <c r="D13" s="19"/>
      <c r="E13" s="159">
        <v>1</v>
      </c>
      <c r="F13" s="160"/>
      <c r="G13" s="160"/>
    </row>
    <row r="14" spans="1:7" ht="25.5" customHeight="1">
      <c r="A14" s="157" t="s">
        <v>107</v>
      </c>
      <c r="B14" s="158" t="s">
        <v>109</v>
      </c>
      <c r="C14" s="153">
        <v>115</v>
      </c>
      <c r="D14" s="19">
        <f>C14/12*5</f>
        <v>47.91666666666667</v>
      </c>
      <c r="E14" s="159">
        <v>39</v>
      </c>
      <c r="F14" s="16">
        <f>E14/D14*100</f>
        <v>81.39130434782608</v>
      </c>
      <c r="G14" s="16">
        <f>E14/C14*100</f>
        <v>33.91304347826087</v>
      </c>
    </row>
    <row r="15" spans="1:7" ht="12.75" customHeight="1">
      <c r="A15" s="157" t="s">
        <v>12</v>
      </c>
      <c r="B15" s="158" t="s">
        <v>13</v>
      </c>
      <c r="C15" s="153">
        <v>3578</v>
      </c>
      <c r="D15" s="19">
        <f>C15/12*5</f>
        <v>1490.8333333333335</v>
      </c>
      <c r="E15" s="159">
        <v>326</v>
      </c>
      <c r="F15" s="16">
        <f>E15/D15*100</f>
        <v>21.86696478479597</v>
      </c>
      <c r="G15" s="16">
        <f>E15/C15*100</f>
        <v>9.111235326998324</v>
      </c>
    </row>
    <row r="16" spans="1:7" ht="12.75">
      <c r="A16" s="161" t="s">
        <v>14</v>
      </c>
      <c r="B16" s="159" t="s">
        <v>15</v>
      </c>
      <c r="C16" s="153">
        <v>5224</v>
      </c>
      <c r="D16" s="19">
        <f>C16/12*5</f>
        <v>2176.6666666666665</v>
      </c>
      <c r="E16" s="159">
        <v>2561</v>
      </c>
      <c r="F16" s="16">
        <f>E16/D16*100</f>
        <v>117.65696784073508</v>
      </c>
      <c r="G16" s="16">
        <f>E16/C16*100</f>
        <v>49.02373660030628</v>
      </c>
    </row>
    <row r="17" spans="1:7" ht="12.75">
      <c r="A17" s="161" t="s">
        <v>16</v>
      </c>
      <c r="B17" s="28" t="s">
        <v>17</v>
      </c>
      <c r="C17" s="153"/>
      <c r="D17" s="19"/>
      <c r="E17" s="159">
        <v>23</v>
      </c>
      <c r="F17" s="16"/>
      <c r="G17" s="16"/>
    </row>
    <row r="18" spans="1:7" ht="25.5">
      <c r="A18" s="161" t="s">
        <v>18</v>
      </c>
      <c r="B18" s="162" t="s">
        <v>88</v>
      </c>
      <c r="C18" s="153"/>
      <c r="D18" s="19"/>
      <c r="E18" s="159"/>
      <c r="F18" s="16"/>
      <c r="G18" s="16"/>
    </row>
    <row r="19" spans="1:7" ht="24" customHeight="1">
      <c r="A19" s="163" t="s">
        <v>19</v>
      </c>
      <c r="B19" s="156" t="s">
        <v>89</v>
      </c>
      <c r="C19" s="153">
        <v>3130</v>
      </c>
      <c r="D19" s="19">
        <f>C19/12*5</f>
        <v>1304.1666666666665</v>
      </c>
      <c r="E19" s="159">
        <v>1393</v>
      </c>
      <c r="F19" s="16">
        <f>E19/D19*100</f>
        <v>106.8115015974441</v>
      </c>
      <c r="G19" s="16">
        <f>E19/C19*100</f>
        <v>44.50479233226837</v>
      </c>
    </row>
    <row r="20" spans="1:7" ht="15" customHeight="1">
      <c r="A20" s="163" t="s">
        <v>20</v>
      </c>
      <c r="B20" s="164" t="s">
        <v>21</v>
      </c>
      <c r="C20" s="153">
        <v>20</v>
      </c>
      <c r="D20" s="19">
        <f>C20/12*5</f>
        <v>8.333333333333334</v>
      </c>
      <c r="E20" s="159">
        <v>11</v>
      </c>
      <c r="F20" s="16">
        <f>E20/D20*100</f>
        <v>131.99999999999997</v>
      </c>
      <c r="G20" s="16">
        <f>E20/C20*100</f>
        <v>55.00000000000001</v>
      </c>
    </row>
    <row r="21" spans="1:7" ht="25.5">
      <c r="A21" s="161" t="s">
        <v>22</v>
      </c>
      <c r="B21" s="165" t="s">
        <v>23</v>
      </c>
      <c r="C21" s="153">
        <v>563</v>
      </c>
      <c r="D21" s="19">
        <f>C21/12*5</f>
        <v>234.58333333333331</v>
      </c>
      <c r="E21" s="159">
        <v>63</v>
      </c>
      <c r="F21" s="16">
        <f>E21/D21*100</f>
        <v>26.85612788632327</v>
      </c>
      <c r="G21" s="16">
        <f>E21/C21*100</f>
        <v>11.190053285968029</v>
      </c>
    </row>
    <row r="22" spans="1:7" ht="25.5">
      <c r="A22" s="161" t="s">
        <v>24</v>
      </c>
      <c r="B22" s="165" t="s">
        <v>25</v>
      </c>
      <c r="C22" s="153">
        <v>584</v>
      </c>
      <c r="D22" s="19">
        <f>C22/12*5</f>
        <v>243.33333333333331</v>
      </c>
      <c r="E22" s="159">
        <v>222</v>
      </c>
      <c r="F22" s="16">
        <f>E22/D22*100</f>
        <v>91.23287671232877</v>
      </c>
      <c r="G22" s="16">
        <f>E22/C22*100</f>
        <v>38.013698630136986</v>
      </c>
    </row>
    <row r="23" spans="1:7" ht="12.75">
      <c r="A23" s="166" t="s">
        <v>26</v>
      </c>
      <c r="B23" s="165" t="s">
        <v>27</v>
      </c>
      <c r="C23" s="153"/>
      <c r="D23" s="19"/>
      <c r="E23" s="159"/>
      <c r="F23" s="16"/>
      <c r="G23" s="16"/>
    </row>
    <row r="24" spans="1:7" ht="15.75" customHeight="1">
      <c r="A24" s="161" t="s">
        <v>28</v>
      </c>
      <c r="B24" s="165" t="s">
        <v>29</v>
      </c>
      <c r="C24" s="153"/>
      <c r="D24" s="19"/>
      <c r="E24" s="159"/>
      <c r="F24" s="16"/>
      <c r="G24" s="16"/>
    </row>
    <row r="25" spans="1:7" ht="13.5" thickBot="1">
      <c r="A25" s="167" t="s">
        <v>30</v>
      </c>
      <c r="B25" s="168" t="s">
        <v>31</v>
      </c>
      <c r="C25" s="169"/>
      <c r="D25" s="170"/>
      <c r="E25" s="168"/>
      <c r="F25" s="171"/>
      <c r="G25" s="171"/>
    </row>
    <row r="26" spans="1:7" ht="15" customHeight="1" thickBot="1">
      <c r="A26" s="172" t="s">
        <v>32</v>
      </c>
      <c r="B26" s="173" t="s">
        <v>33</v>
      </c>
      <c r="C26" s="174">
        <f>C27+C36++C37+C38</f>
        <v>770165</v>
      </c>
      <c r="D26" s="174">
        <f>D27+D36+D37+D38</f>
        <v>276080</v>
      </c>
      <c r="E26" s="174">
        <f>E27+E36+E37+E38</f>
        <v>274857</v>
      </c>
      <c r="F26" s="175">
        <f>E26/D26*100</f>
        <v>99.55701246015649</v>
      </c>
      <c r="G26" s="175">
        <f aca="true" t="shared" si="0" ref="G26:G31">E26/C26*100</f>
        <v>35.688066842819396</v>
      </c>
    </row>
    <row r="27" spans="1:7" ht="28.5" customHeight="1" thickBot="1">
      <c r="A27" s="176" t="s">
        <v>34</v>
      </c>
      <c r="B27" s="177" t="s">
        <v>35</v>
      </c>
      <c r="C27" s="174">
        <f>SUM(C28,C31,C34,C35)</f>
        <v>769945</v>
      </c>
      <c r="D27" s="174">
        <f>SUM(D28,D31,D34,D35)</f>
        <v>276071</v>
      </c>
      <c r="E27" s="174">
        <f>SUM(E28,E31,E34,E35)</f>
        <v>276071</v>
      </c>
      <c r="F27" s="175">
        <f>E27/D27*100</f>
        <v>100</v>
      </c>
      <c r="G27" s="175">
        <f t="shared" si="0"/>
        <v>35.855937761788184</v>
      </c>
    </row>
    <row r="28" spans="1:7" ht="25.5">
      <c r="A28" s="178" t="s">
        <v>126</v>
      </c>
      <c r="B28" s="179" t="s">
        <v>125</v>
      </c>
      <c r="C28" s="180">
        <f>C29+C30</f>
        <v>260011</v>
      </c>
      <c r="D28" s="180">
        <f>D29+D30</f>
        <v>108340</v>
      </c>
      <c r="E28" s="180">
        <f>E29+E30</f>
        <v>108340</v>
      </c>
      <c r="F28" s="16">
        <f aca="true" t="shared" si="1" ref="F28:F34">E28/D28*100</f>
        <v>100</v>
      </c>
      <c r="G28" s="16">
        <f t="shared" si="0"/>
        <v>41.66746791481899</v>
      </c>
    </row>
    <row r="29" spans="1:7" ht="12.75">
      <c r="A29" s="181">
        <v>20215001</v>
      </c>
      <c r="B29" s="182" t="s">
        <v>90</v>
      </c>
      <c r="C29" s="180">
        <v>132132</v>
      </c>
      <c r="D29" s="180">
        <v>55055</v>
      </c>
      <c r="E29" s="183">
        <v>55055</v>
      </c>
      <c r="F29" s="16">
        <f t="shared" si="1"/>
        <v>100</v>
      </c>
      <c r="G29" s="16">
        <f t="shared" si="0"/>
        <v>41.66666666666667</v>
      </c>
    </row>
    <row r="30" spans="1:7" ht="32.25" customHeight="1">
      <c r="A30" s="181">
        <v>20215002</v>
      </c>
      <c r="B30" s="184" t="s">
        <v>133</v>
      </c>
      <c r="C30" s="180">
        <v>127879</v>
      </c>
      <c r="D30" s="180">
        <v>53285</v>
      </c>
      <c r="E30" s="183">
        <v>53285</v>
      </c>
      <c r="F30" s="16">
        <f t="shared" si="1"/>
        <v>100</v>
      </c>
      <c r="G30" s="16">
        <f t="shared" si="0"/>
        <v>41.66829581088373</v>
      </c>
    </row>
    <row r="31" spans="1:7" ht="29.25" customHeight="1">
      <c r="A31" s="163" t="s">
        <v>121</v>
      </c>
      <c r="B31" s="165" t="s">
        <v>122</v>
      </c>
      <c r="C31" s="160">
        <v>337601</v>
      </c>
      <c r="D31" s="160">
        <v>90097</v>
      </c>
      <c r="E31" s="159">
        <v>90097</v>
      </c>
      <c r="F31" s="16">
        <f t="shared" si="1"/>
        <v>100</v>
      </c>
      <c r="G31" s="16">
        <f t="shared" si="0"/>
        <v>26.687420949582496</v>
      </c>
    </row>
    <row r="32" spans="1:7" ht="51" hidden="1">
      <c r="A32" s="163" t="s">
        <v>91</v>
      </c>
      <c r="B32" s="185" t="s">
        <v>92</v>
      </c>
      <c r="C32" s="160"/>
      <c r="D32" s="160"/>
      <c r="E32" s="159"/>
      <c r="F32" s="16"/>
      <c r="G32" s="16"/>
    </row>
    <row r="33" spans="1:7" ht="12.75" customHeight="1" hidden="1">
      <c r="A33" s="155"/>
      <c r="B33" s="186"/>
      <c r="C33" s="160"/>
      <c r="D33" s="160"/>
      <c r="E33" s="159"/>
      <c r="F33" s="16" t="e">
        <f t="shared" si="1"/>
        <v>#DIV/0!</v>
      </c>
      <c r="G33" s="16" t="e">
        <f>E33/C33*100</f>
        <v>#DIV/0!</v>
      </c>
    </row>
    <row r="34" spans="1:7" ht="31.5" customHeight="1">
      <c r="A34" s="187" t="s">
        <v>124</v>
      </c>
      <c r="B34" s="165" t="s">
        <v>123</v>
      </c>
      <c r="C34" s="160">
        <v>170160</v>
      </c>
      <c r="D34" s="160">
        <v>76790</v>
      </c>
      <c r="E34" s="159">
        <v>76790</v>
      </c>
      <c r="F34" s="16">
        <f t="shared" si="1"/>
        <v>100</v>
      </c>
      <c r="G34" s="16">
        <f>E34/C34*100</f>
        <v>45.12811471556182</v>
      </c>
    </row>
    <row r="35" spans="1:7" ht="15" customHeight="1">
      <c r="A35" s="188" t="s">
        <v>127</v>
      </c>
      <c r="B35" s="189" t="s">
        <v>36</v>
      </c>
      <c r="C35" s="160">
        <v>2173</v>
      </c>
      <c r="D35" s="160">
        <v>844</v>
      </c>
      <c r="E35" s="159">
        <v>844</v>
      </c>
      <c r="F35" s="16"/>
      <c r="G35" s="16"/>
    </row>
    <row r="36" spans="1:7" ht="24.75" customHeight="1">
      <c r="A36" s="163" t="s">
        <v>37</v>
      </c>
      <c r="B36" s="165" t="s">
        <v>93</v>
      </c>
      <c r="C36" s="160"/>
      <c r="D36" s="171"/>
      <c r="E36" s="168"/>
      <c r="F36" s="160"/>
      <c r="G36" s="160"/>
    </row>
    <row r="37" spans="1:7" ht="51">
      <c r="A37" s="190" t="s">
        <v>130</v>
      </c>
      <c r="B37" s="20" t="s">
        <v>131</v>
      </c>
      <c r="C37" s="171">
        <v>220</v>
      </c>
      <c r="D37" s="160">
        <v>9</v>
      </c>
      <c r="E37" s="160">
        <v>9</v>
      </c>
      <c r="F37" s="168"/>
      <c r="G37" s="171"/>
    </row>
    <row r="38" spans="1:7" ht="54" customHeight="1" thickBot="1">
      <c r="A38" s="190" t="s">
        <v>128</v>
      </c>
      <c r="B38" s="20" t="s">
        <v>94</v>
      </c>
      <c r="C38" s="171"/>
      <c r="D38" s="147"/>
      <c r="E38" s="191">
        <v>-1223</v>
      </c>
      <c r="F38" s="168"/>
      <c r="G38" s="171"/>
    </row>
    <row r="39" spans="1:7" ht="27" customHeight="1" thickBot="1">
      <c r="A39" s="192" t="s">
        <v>38</v>
      </c>
      <c r="B39" s="193" t="s">
        <v>39</v>
      </c>
      <c r="C39" s="174"/>
      <c r="D39" s="174"/>
      <c r="E39" s="194"/>
      <c r="F39" s="174"/>
      <c r="G39" s="174"/>
    </row>
    <row r="40" spans="1:7" ht="18" customHeight="1" thickBot="1">
      <c r="A40" s="195" t="s">
        <v>40</v>
      </c>
      <c r="B40" s="196"/>
      <c r="C40" s="174">
        <f>C8+C26</f>
        <v>874550</v>
      </c>
      <c r="D40" s="174">
        <f>D8+D26</f>
        <v>319573.75</v>
      </c>
      <c r="E40" s="197">
        <f>E8+E26</f>
        <v>321431</v>
      </c>
      <c r="F40" s="198">
        <f>E40/D40*100</f>
        <v>100.58116475461453</v>
      </c>
      <c r="G40" s="198">
        <f>E40/C40*100</f>
        <v>36.753873420616316</v>
      </c>
    </row>
    <row r="41" ht="10.5" customHeight="1">
      <c r="A41" s="199"/>
    </row>
    <row r="42" ht="12.75" hidden="1"/>
    <row r="43" spans="1:2" ht="14.25">
      <c r="A43" s="200" t="s">
        <v>115</v>
      </c>
      <c r="B43" s="200"/>
    </row>
    <row r="44" spans="1:2" ht="14.25">
      <c r="A44" s="201" t="s">
        <v>114</v>
      </c>
      <c r="B44" s="201"/>
    </row>
    <row r="46" ht="12.75">
      <c r="A46" s="79" t="s">
        <v>116</v>
      </c>
    </row>
    <row r="47" ht="12.75">
      <c r="A47" s="79" t="s">
        <v>132</v>
      </c>
    </row>
  </sheetData>
  <sheetProtection/>
  <mergeCells count="12">
    <mergeCell ref="A43:B43"/>
    <mergeCell ref="A2:G2"/>
    <mergeCell ref="A3:G3"/>
    <mergeCell ref="E4:G4"/>
    <mergeCell ref="E5:E7"/>
    <mergeCell ref="F5:F7"/>
    <mergeCell ref="G5:G7"/>
    <mergeCell ref="A40:B40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7">
      <selection activeCell="A2" sqref="A2:G2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77" t="s">
        <v>105</v>
      </c>
      <c r="B1" s="77"/>
      <c r="C1" s="77"/>
      <c r="D1" s="77"/>
      <c r="E1" s="77"/>
      <c r="F1" s="77"/>
      <c r="G1" s="77"/>
    </row>
    <row r="2" spans="1:7" ht="12.75">
      <c r="A2" s="77" t="s">
        <v>135</v>
      </c>
      <c r="B2" s="77"/>
      <c r="C2" s="77"/>
      <c r="D2" s="77"/>
      <c r="E2" s="77"/>
      <c r="F2" s="77"/>
      <c r="G2" s="77"/>
    </row>
    <row r="3" spans="5:7" ht="12.75" customHeight="1" thickBot="1">
      <c r="E3" s="78" t="s">
        <v>41</v>
      </c>
      <c r="F3" s="78"/>
      <c r="G3" s="78"/>
    </row>
    <row r="4" spans="1:7" s="3" customFormat="1" ht="38.25" customHeight="1" thickBot="1">
      <c r="A4" s="12" t="s">
        <v>42</v>
      </c>
      <c r="B4" s="1" t="s">
        <v>43</v>
      </c>
      <c r="C4" s="2" t="s">
        <v>83</v>
      </c>
      <c r="D4" s="13" t="s">
        <v>44</v>
      </c>
      <c r="E4" s="2" t="s">
        <v>45</v>
      </c>
      <c r="F4" s="2" t="s">
        <v>46</v>
      </c>
      <c r="G4" s="14" t="s">
        <v>117</v>
      </c>
    </row>
    <row r="5" spans="1:7" ht="12" customHeight="1" thickBot="1">
      <c r="A5" s="4">
        <v>100</v>
      </c>
      <c r="B5" s="8" t="s">
        <v>47</v>
      </c>
      <c r="C5" s="21">
        <f>SUM(C6:C13)</f>
        <v>54883</v>
      </c>
      <c r="D5" s="21">
        <f>SUM(D6:D13)</f>
        <v>0</v>
      </c>
      <c r="E5" s="21">
        <f>SUM(E6:E13)</f>
        <v>21989</v>
      </c>
      <c r="F5" s="22"/>
      <c r="G5" s="23">
        <f>E5/C5*100</f>
        <v>40.06522967038974</v>
      </c>
    </row>
    <row r="6" spans="1:7" s="6" customFormat="1" ht="12.75" customHeight="1">
      <c r="A6" s="9">
        <v>102</v>
      </c>
      <c r="B6" s="5" t="s">
        <v>81</v>
      </c>
      <c r="C6" s="24">
        <v>1625</v>
      </c>
      <c r="D6" s="25"/>
      <c r="E6" s="24">
        <v>660</v>
      </c>
      <c r="F6" s="25"/>
      <c r="G6" s="26">
        <f>E6/C6*100</f>
        <v>40.61538461538461</v>
      </c>
    </row>
    <row r="7" spans="1:7" ht="23.25" customHeight="1">
      <c r="A7" s="10">
        <v>103</v>
      </c>
      <c r="B7" s="7" t="s">
        <v>48</v>
      </c>
      <c r="C7" s="27">
        <v>659</v>
      </c>
      <c r="D7" s="28"/>
      <c r="E7" s="27">
        <v>239</v>
      </c>
      <c r="F7" s="28"/>
      <c r="G7" s="29">
        <f>E7/C7*100</f>
        <v>36.26707132018209</v>
      </c>
    </row>
    <row r="8" spans="1:7" ht="24" customHeight="1">
      <c r="A8" s="10">
        <v>104</v>
      </c>
      <c r="B8" s="7" t="s">
        <v>82</v>
      </c>
      <c r="C8" s="27">
        <v>17037</v>
      </c>
      <c r="D8" s="28"/>
      <c r="E8" s="27">
        <v>6470</v>
      </c>
      <c r="F8" s="28"/>
      <c r="G8" s="29">
        <f aca="true" t="shared" si="0" ref="G8:G14">E8/C8*100</f>
        <v>37.97616951341198</v>
      </c>
    </row>
    <row r="9" spans="1:7" s="79" customFormat="1" ht="12.75">
      <c r="A9" s="17">
        <v>105</v>
      </c>
      <c r="B9" s="18" t="s">
        <v>120</v>
      </c>
      <c r="C9" s="30"/>
      <c r="D9" s="31"/>
      <c r="E9" s="30"/>
      <c r="F9" s="31"/>
      <c r="G9" s="29"/>
    </row>
    <row r="10" spans="1:7" s="79" customFormat="1" ht="24.75" customHeight="1">
      <c r="A10" s="17">
        <v>106</v>
      </c>
      <c r="B10" s="18" t="s">
        <v>110</v>
      </c>
      <c r="C10" s="30">
        <v>6777</v>
      </c>
      <c r="D10" s="31"/>
      <c r="E10" s="30">
        <v>2835</v>
      </c>
      <c r="F10" s="31"/>
      <c r="G10" s="29">
        <f t="shared" si="0"/>
        <v>41.832669322709165</v>
      </c>
    </row>
    <row r="11" spans="1:7" s="79" customFormat="1" ht="14.25" customHeight="1">
      <c r="A11" s="17">
        <v>107</v>
      </c>
      <c r="B11" s="18" t="s">
        <v>111</v>
      </c>
      <c r="C11" s="30"/>
      <c r="D11" s="31"/>
      <c r="E11" s="30"/>
      <c r="F11" s="31"/>
      <c r="G11" s="29"/>
    </row>
    <row r="12" spans="1:7" s="79" customFormat="1" ht="12.75" customHeight="1">
      <c r="A12" s="17">
        <v>111</v>
      </c>
      <c r="B12" s="18" t="s">
        <v>112</v>
      </c>
      <c r="C12" s="30">
        <v>250</v>
      </c>
      <c r="D12" s="31"/>
      <c r="E12" s="30">
        <v>0</v>
      </c>
      <c r="F12" s="31"/>
      <c r="G12" s="29"/>
    </row>
    <row r="13" spans="1:7" s="79" customFormat="1" ht="12.75" customHeight="1" thickBot="1">
      <c r="A13" s="80">
        <v>113</v>
      </c>
      <c r="B13" s="81" t="s">
        <v>50</v>
      </c>
      <c r="C13" s="32">
        <v>28535</v>
      </c>
      <c r="D13" s="33"/>
      <c r="E13" s="32">
        <v>11785</v>
      </c>
      <c r="F13" s="33"/>
      <c r="G13" s="34">
        <f t="shared" si="0"/>
        <v>41.30015770106886</v>
      </c>
    </row>
    <row r="14" spans="1:7" s="79" customFormat="1" ht="12.75" customHeight="1" thickBot="1">
      <c r="A14" s="82">
        <v>200</v>
      </c>
      <c r="B14" s="83" t="s">
        <v>113</v>
      </c>
      <c r="C14" s="21">
        <v>475</v>
      </c>
      <c r="D14" s="22"/>
      <c r="E14" s="21">
        <v>174</v>
      </c>
      <c r="F14" s="22"/>
      <c r="G14" s="23">
        <f t="shared" si="0"/>
        <v>36.63157894736842</v>
      </c>
    </row>
    <row r="15" spans="1:7" s="79" customFormat="1" ht="14.25" customHeight="1" thickBot="1">
      <c r="A15" s="84">
        <v>300</v>
      </c>
      <c r="B15" s="85" t="s">
        <v>51</v>
      </c>
      <c r="C15" s="15">
        <f>SUM(C16:C18)</f>
        <v>6589</v>
      </c>
      <c r="D15" s="15">
        <f>SUM(D16:D18)</f>
        <v>0</v>
      </c>
      <c r="E15" s="15">
        <f>SUM(E16:E18)</f>
        <v>2994</v>
      </c>
      <c r="F15" s="35"/>
      <c r="G15" s="23">
        <f>E15/C15*100</f>
        <v>45.43936864471088</v>
      </c>
    </row>
    <row r="16" spans="1:7" s="79" customFormat="1" ht="26.25" customHeight="1">
      <c r="A16" s="86">
        <v>309</v>
      </c>
      <c r="B16" s="87" t="s">
        <v>95</v>
      </c>
      <c r="C16" s="36">
        <v>5597</v>
      </c>
      <c r="D16" s="37"/>
      <c r="E16" s="36">
        <v>2211</v>
      </c>
      <c r="F16" s="37"/>
      <c r="G16" s="29">
        <f aca="true" t="shared" si="1" ref="G16:G31">E16/C16*100</f>
        <v>39.50330534214758</v>
      </c>
    </row>
    <row r="17" spans="1:7" s="79" customFormat="1" ht="13.5" customHeight="1">
      <c r="A17" s="88">
        <v>310</v>
      </c>
      <c r="B17" s="87" t="s">
        <v>52</v>
      </c>
      <c r="C17" s="27">
        <v>686</v>
      </c>
      <c r="D17" s="28"/>
      <c r="E17" s="27">
        <v>644</v>
      </c>
      <c r="F17" s="28"/>
      <c r="G17" s="29">
        <f t="shared" si="1"/>
        <v>93.87755102040816</v>
      </c>
    </row>
    <row r="18" spans="1:7" s="79" customFormat="1" ht="24" customHeight="1" thickBot="1">
      <c r="A18" s="89">
        <v>314</v>
      </c>
      <c r="B18" s="90" t="s">
        <v>96</v>
      </c>
      <c r="C18" s="38">
        <v>306</v>
      </c>
      <c r="D18" s="39"/>
      <c r="E18" s="38">
        <v>139</v>
      </c>
      <c r="F18" s="39"/>
      <c r="G18" s="29">
        <f t="shared" si="1"/>
        <v>45.42483660130719</v>
      </c>
    </row>
    <row r="19" spans="1:7" s="79" customFormat="1" ht="12.75" customHeight="1" thickBot="1">
      <c r="A19" s="84">
        <v>400</v>
      </c>
      <c r="B19" s="91" t="s">
        <v>53</v>
      </c>
      <c r="C19" s="15">
        <f>SUM(C20:C26)</f>
        <v>102017</v>
      </c>
      <c r="D19" s="15">
        <f>SUM(D20:D26)</f>
        <v>0</v>
      </c>
      <c r="E19" s="15">
        <f>SUM(E20:E26)</f>
        <v>7642</v>
      </c>
      <c r="F19" s="35"/>
      <c r="G19" s="23">
        <f>E19/C19*100</f>
        <v>7.490908378015429</v>
      </c>
    </row>
    <row r="20" spans="1:7" s="79" customFormat="1" ht="12" customHeight="1">
      <c r="A20" s="92">
        <v>405</v>
      </c>
      <c r="B20" s="93" t="s">
        <v>54</v>
      </c>
      <c r="C20" s="40">
        <v>208</v>
      </c>
      <c r="D20" s="41"/>
      <c r="E20" s="40">
        <v>101</v>
      </c>
      <c r="F20" s="41"/>
      <c r="G20" s="29">
        <f t="shared" si="1"/>
        <v>48.55769230769231</v>
      </c>
    </row>
    <row r="21" spans="1:7" s="79" customFormat="1" ht="12" customHeight="1">
      <c r="A21" s="94">
        <v>406</v>
      </c>
      <c r="B21" s="95" t="s">
        <v>55</v>
      </c>
      <c r="C21" s="36">
        <v>12161</v>
      </c>
      <c r="D21" s="37"/>
      <c r="E21" s="36">
        <v>757</v>
      </c>
      <c r="F21" s="37"/>
      <c r="G21" s="29">
        <f t="shared" si="1"/>
        <v>6.224817038072527</v>
      </c>
    </row>
    <row r="22" spans="1:7" s="79" customFormat="1" ht="12" customHeight="1">
      <c r="A22" s="94">
        <v>407</v>
      </c>
      <c r="B22" s="96" t="s">
        <v>56</v>
      </c>
      <c r="C22" s="36"/>
      <c r="D22" s="37"/>
      <c r="E22" s="36"/>
      <c r="F22" s="37"/>
      <c r="G22" s="29"/>
    </row>
    <row r="23" spans="1:7" s="79" customFormat="1" ht="12" customHeight="1">
      <c r="A23" s="97">
        <v>408</v>
      </c>
      <c r="B23" s="98" t="s">
        <v>57</v>
      </c>
      <c r="C23" s="38">
        <v>102</v>
      </c>
      <c r="D23" s="39"/>
      <c r="E23" s="38">
        <v>24</v>
      </c>
      <c r="F23" s="39"/>
      <c r="G23" s="29">
        <f t="shared" si="1"/>
        <v>23.52941176470588</v>
      </c>
    </row>
    <row r="24" spans="1:7" s="79" customFormat="1" ht="12" customHeight="1">
      <c r="A24" s="99">
        <v>409</v>
      </c>
      <c r="B24" s="100" t="s">
        <v>97</v>
      </c>
      <c r="C24" s="27">
        <v>85247</v>
      </c>
      <c r="D24" s="42"/>
      <c r="E24" s="43">
        <v>6492</v>
      </c>
      <c r="F24" s="44"/>
      <c r="G24" s="29">
        <f t="shared" si="1"/>
        <v>7.615517261604514</v>
      </c>
    </row>
    <row r="25" spans="1:7" s="79" customFormat="1" ht="12" customHeight="1">
      <c r="A25" s="99">
        <v>410</v>
      </c>
      <c r="B25" s="100" t="s">
        <v>98</v>
      </c>
      <c r="C25" s="27">
        <v>50</v>
      </c>
      <c r="D25" s="42"/>
      <c r="E25" s="43"/>
      <c r="F25" s="44"/>
      <c r="G25" s="29">
        <f t="shared" si="1"/>
        <v>0</v>
      </c>
    </row>
    <row r="26" spans="1:7" s="79" customFormat="1" ht="12" customHeight="1" thickBot="1">
      <c r="A26" s="97">
        <v>412</v>
      </c>
      <c r="B26" s="101" t="s">
        <v>58</v>
      </c>
      <c r="C26" s="38">
        <v>4249</v>
      </c>
      <c r="D26" s="39"/>
      <c r="E26" s="38">
        <v>268</v>
      </c>
      <c r="F26" s="39"/>
      <c r="G26" s="29">
        <f t="shared" si="1"/>
        <v>6.307366439162156</v>
      </c>
    </row>
    <row r="27" spans="1:7" s="104" customFormat="1" ht="15.75" customHeight="1" thickBot="1">
      <c r="A27" s="102">
        <v>500</v>
      </c>
      <c r="B27" s="103" t="s">
        <v>59</v>
      </c>
      <c r="C27" s="45">
        <f>SUM(C28:C31)</f>
        <v>428479</v>
      </c>
      <c r="D27" s="45">
        <f>SUM(D28:D31)</f>
        <v>0</v>
      </c>
      <c r="E27" s="45">
        <f>SUM(E28:E31)</f>
        <v>131671</v>
      </c>
      <c r="F27" s="46"/>
      <c r="G27" s="23">
        <f>E27/C27*100</f>
        <v>30.729860739966252</v>
      </c>
    </row>
    <row r="28" spans="1:7" s="79" customFormat="1" ht="12" customHeight="1">
      <c r="A28" s="105">
        <v>501</v>
      </c>
      <c r="B28" s="52" t="s">
        <v>60</v>
      </c>
      <c r="C28" s="27">
        <v>1559</v>
      </c>
      <c r="D28" s="28"/>
      <c r="E28" s="27">
        <v>343</v>
      </c>
      <c r="F28" s="28"/>
      <c r="G28" s="29">
        <f t="shared" si="1"/>
        <v>22.001282873636946</v>
      </c>
    </row>
    <row r="29" spans="1:7" s="79" customFormat="1" ht="12" customHeight="1">
      <c r="A29" s="105">
        <v>502</v>
      </c>
      <c r="B29" s="52" t="s">
        <v>61</v>
      </c>
      <c r="C29" s="27">
        <v>339877</v>
      </c>
      <c r="D29" s="28"/>
      <c r="E29" s="27">
        <v>87652</v>
      </c>
      <c r="F29" s="28"/>
      <c r="G29" s="29">
        <f t="shared" si="1"/>
        <v>25.789329669262706</v>
      </c>
    </row>
    <row r="30" spans="1:7" s="79" customFormat="1" ht="12" customHeight="1">
      <c r="A30" s="106">
        <v>503</v>
      </c>
      <c r="B30" s="54" t="s">
        <v>62</v>
      </c>
      <c r="C30" s="30">
        <v>76849</v>
      </c>
      <c r="D30" s="31"/>
      <c r="E30" s="30">
        <v>40635</v>
      </c>
      <c r="F30" s="31"/>
      <c r="G30" s="29">
        <f t="shared" si="1"/>
        <v>52.876419992452725</v>
      </c>
    </row>
    <row r="31" spans="1:7" s="79" customFormat="1" ht="12" customHeight="1" thickBot="1">
      <c r="A31" s="106">
        <v>505</v>
      </c>
      <c r="B31" s="54" t="s">
        <v>63</v>
      </c>
      <c r="C31" s="30">
        <v>10194</v>
      </c>
      <c r="D31" s="31"/>
      <c r="E31" s="30">
        <v>3041</v>
      </c>
      <c r="F31" s="31"/>
      <c r="G31" s="29">
        <f t="shared" si="1"/>
        <v>29.83127329801844</v>
      </c>
    </row>
    <row r="32" spans="1:7" s="104" customFormat="1" ht="12" customHeight="1" thickBot="1">
      <c r="A32" s="102">
        <v>600</v>
      </c>
      <c r="B32" s="103" t="s">
        <v>64</v>
      </c>
      <c r="C32" s="45">
        <v>320</v>
      </c>
      <c r="D32" s="46"/>
      <c r="E32" s="45">
        <v>12</v>
      </c>
      <c r="F32" s="46"/>
      <c r="G32" s="23">
        <f>E32/C32*100</f>
        <v>3.75</v>
      </c>
    </row>
    <row r="33" spans="1:7" s="104" customFormat="1" ht="12" customHeight="1" thickBot="1">
      <c r="A33" s="107">
        <v>700</v>
      </c>
      <c r="B33" s="108" t="s">
        <v>65</v>
      </c>
      <c r="C33" s="47">
        <f>SUM(C34:C38)</f>
        <v>253811</v>
      </c>
      <c r="D33" s="47">
        <f>SUM(D34:D38)</f>
        <v>0</v>
      </c>
      <c r="E33" s="47">
        <f>SUM(E34:E38)</f>
        <v>106304</v>
      </c>
      <c r="F33" s="48"/>
      <c r="G33" s="23">
        <f>E33/C33*100</f>
        <v>41.88313351273191</v>
      </c>
    </row>
    <row r="34" spans="1:7" s="104" customFormat="1" ht="12" customHeight="1">
      <c r="A34" s="109">
        <v>701</v>
      </c>
      <c r="B34" s="50" t="s">
        <v>66</v>
      </c>
      <c r="C34" s="49">
        <v>98327</v>
      </c>
      <c r="D34" s="50"/>
      <c r="E34" s="49">
        <v>40663</v>
      </c>
      <c r="F34" s="50"/>
      <c r="G34" s="29">
        <f aca="true" t="shared" si="2" ref="G34:G45">E34/C34*100</f>
        <v>41.35486692363237</v>
      </c>
    </row>
    <row r="35" spans="1:7" s="104" customFormat="1" ht="12" customHeight="1">
      <c r="A35" s="105">
        <v>702</v>
      </c>
      <c r="B35" s="52" t="s">
        <v>67</v>
      </c>
      <c r="C35" s="51">
        <v>95803</v>
      </c>
      <c r="D35" s="52"/>
      <c r="E35" s="51">
        <v>45497</v>
      </c>
      <c r="F35" s="52"/>
      <c r="G35" s="29">
        <f t="shared" si="2"/>
        <v>47.49016210348319</v>
      </c>
    </row>
    <row r="36" spans="1:7" s="104" customFormat="1" ht="12" customHeight="1">
      <c r="A36" s="105">
        <v>703</v>
      </c>
      <c r="B36" s="52" t="s">
        <v>129</v>
      </c>
      <c r="C36" s="51">
        <v>37180</v>
      </c>
      <c r="D36" s="52"/>
      <c r="E36" s="51">
        <v>15357</v>
      </c>
      <c r="F36" s="52"/>
      <c r="G36" s="29">
        <f t="shared" si="2"/>
        <v>41.30446476600323</v>
      </c>
    </row>
    <row r="37" spans="1:7" s="104" customFormat="1" ht="12" customHeight="1">
      <c r="A37" s="105">
        <v>707</v>
      </c>
      <c r="B37" s="56" t="s">
        <v>68</v>
      </c>
      <c r="C37" s="51">
        <v>16297</v>
      </c>
      <c r="D37" s="52"/>
      <c r="E37" s="51">
        <v>2826</v>
      </c>
      <c r="F37" s="52"/>
      <c r="G37" s="29">
        <f t="shared" si="2"/>
        <v>17.34061483708658</v>
      </c>
    </row>
    <row r="38" spans="1:7" s="104" customFormat="1" ht="12" customHeight="1" thickBot="1">
      <c r="A38" s="106">
        <v>709</v>
      </c>
      <c r="B38" s="110" t="s">
        <v>69</v>
      </c>
      <c r="C38" s="53">
        <v>6204</v>
      </c>
      <c r="D38" s="54"/>
      <c r="E38" s="53">
        <v>1961</v>
      </c>
      <c r="F38" s="54"/>
      <c r="G38" s="29">
        <f t="shared" si="2"/>
        <v>31.60863958736299</v>
      </c>
    </row>
    <row r="39" spans="1:7" s="104" customFormat="1" ht="12" customHeight="1" thickBot="1">
      <c r="A39" s="84">
        <v>800</v>
      </c>
      <c r="B39" s="91" t="s">
        <v>70</v>
      </c>
      <c r="C39" s="45">
        <f>SUM(C40:C41)</f>
        <v>27109</v>
      </c>
      <c r="D39" s="45">
        <f>SUM(D40:D41)</f>
        <v>0</v>
      </c>
      <c r="E39" s="45">
        <f>SUM(E40:E41)</f>
        <v>10755</v>
      </c>
      <c r="F39" s="46"/>
      <c r="G39" s="23">
        <f>E39/C39*100</f>
        <v>39.67317127153344</v>
      </c>
    </row>
    <row r="40" spans="1:7" s="104" customFormat="1" ht="12" customHeight="1">
      <c r="A40" s="109">
        <v>801</v>
      </c>
      <c r="B40" s="50" t="s">
        <v>71</v>
      </c>
      <c r="C40" s="49">
        <v>27109</v>
      </c>
      <c r="D40" s="50"/>
      <c r="E40" s="49">
        <v>10755</v>
      </c>
      <c r="F40" s="50"/>
      <c r="G40" s="29">
        <f t="shared" si="2"/>
        <v>39.67317127153344</v>
      </c>
    </row>
    <row r="41" spans="1:7" s="104" customFormat="1" ht="12" customHeight="1" thickBot="1">
      <c r="A41" s="106">
        <v>804</v>
      </c>
      <c r="B41" s="54" t="s">
        <v>72</v>
      </c>
      <c r="C41" s="53"/>
      <c r="D41" s="54"/>
      <c r="E41" s="53"/>
      <c r="F41" s="54"/>
      <c r="G41" s="29"/>
    </row>
    <row r="42" spans="1:7" s="104" customFormat="1" ht="12" customHeight="1" thickBot="1">
      <c r="A42" s="111">
        <v>1000</v>
      </c>
      <c r="B42" s="91" t="s">
        <v>74</v>
      </c>
      <c r="C42" s="45">
        <f>SUM(C43:C45)</f>
        <v>47277</v>
      </c>
      <c r="D42" s="45">
        <f>SUM(D43:D45)</f>
        <v>0</v>
      </c>
      <c r="E42" s="45">
        <f>SUM(E43:E45)</f>
        <v>17722</v>
      </c>
      <c r="F42" s="46"/>
      <c r="G42" s="23">
        <f>E42/C42*100</f>
        <v>37.48545804513822</v>
      </c>
    </row>
    <row r="43" spans="1:7" s="104" customFormat="1" ht="12" customHeight="1">
      <c r="A43" s="112">
        <v>1002</v>
      </c>
      <c r="B43" s="55" t="s">
        <v>99</v>
      </c>
      <c r="C43" s="51"/>
      <c r="D43" s="50"/>
      <c r="E43" s="51"/>
      <c r="F43" s="50"/>
      <c r="G43" s="29"/>
    </row>
    <row r="44" spans="1:7" s="114" customFormat="1" ht="12" customHeight="1">
      <c r="A44" s="113">
        <v>1003</v>
      </c>
      <c r="B44" s="56" t="s">
        <v>75</v>
      </c>
      <c r="C44" s="55">
        <v>44942</v>
      </c>
      <c r="D44" s="56"/>
      <c r="E44" s="55">
        <v>16946</v>
      </c>
      <c r="F44" s="56"/>
      <c r="G44" s="29">
        <f t="shared" si="2"/>
        <v>37.70637710827289</v>
      </c>
    </row>
    <row r="45" spans="1:7" s="104" customFormat="1" ht="12" customHeight="1" thickBot="1">
      <c r="A45" s="115">
        <v>1006</v>
      </c>
      <c r="B45" s="116" t="s">
        <v>76</v>
      </c>
      <c r="C45" s="57">
        <v>2335</v>
      </c>
      <c r="D45" s="58"/>
      <c r="E45" s="57">
        <v>776</v>
      </c>
      <c r="F45" s="58"/>
      <c r="G45" s="29">
        <f t="shared" si="2"/>
        <v>33.23340471092077</v>
      </c>
    </row>
    <row r="46" spans="1:7" s="79" customFormat="1" ht="13.5" customHeight="1" hidden="1">
      <c r="A46" s="117">
        <v>1101</v>
      </c>
      <c r="B46" s="118" t="s">
        <v>77</v>
      </c>
      <c r="C46" s="40"/>
      <c r="D46" s="41"/>
      <c r="E46" s="40"/>
      <c r="F46" s="41"/>
      <c r="G46" s="59"/>
    </row>
    <row r="47" spans="1:7" s="79" customFormat="1" ht="13.5" customHeight="1" hidden="1">
      <c r="A47" s="112">
        <v>1102</v>
      </c>
      <c r="B47" s="56" t="s">
        <v>78</v>
      </c>
      <c r="C47" s="27"/>
      <c r="D47" s="28"/>
      <c r="E47" s="27"/>
      <c r="F47" s="28"/>
      <c r="G47" s="29"/>
    </row>
    <row r="48" spans="1:7" s="79" customFormat="1" ht="14.25" customHeight="1" hidden="1">
      <c r="A48" s="112">
        <v>1103</v>
      </c>
      <c r="B48" s="56" t="s">
        <v>79</v>
      </c>
      <c r="C48" s="27"/>
      <c r="D48" s="28"/>
      <c r="E48" s="27"/>
      <c r="F48" s="28"/>
      <c r="G48" s="29"/>
    </row>
    <row r="49" spans="1:7" s="79" customFormat="1" ht="13.5" customHeight="1" hidden="1" thickBot="1">
      <c r="A49" s="119">
        <v>1104</v>
      </c>
      <c r="B49" s="101" t="s">
        <v>80</v>
      </c>
      <c r="C49" s="38"/>
      <c r="D49" s="39"/>
      <c r="E49" s="38"/>
      <c r="F49" s="39"/>
      <c r="G49" s="60"/>
    </row>
    <row r="50" spans="1:7" s="79" customFormat="1" ht="13.5" customHeight="1" thickBot="1">
      <c r="A50" s="111">
        <v>1100</v>
      </c>
      <c r="B50" s="91" t="s">
        <v>73</v>
      </c>
      <c r="C50" s="15">
        <f>SUM(C51:C53)</f>
        <v>10550</v>
      </c>
      <c r="D50" s="15">
        <f>SUM(D51:D53)</f>
        <v>0</v>
      </c>
      <c r="E50" s="15">
        <f>SUM(E51:E53)</f>
        <v>3385</v>
      </c>
      <c r="F50" s="61"/>
      <c r="G50" s="23">
        <f>E50/C50*100</f>
        <v>32.08530805687204</v>
      </c>
    </row>
    <row r="51" spans="1:7" s="79" customFormat="1" ht="13.5" customHeight="1">
      <c r="A51" s="113">
        <v>1101</v>
      </c>
      <c r="B51" s="120" t="s">
        <v>100</v>
      </c>
      <c r="C51" s="36"/>
      <c r="D51" s="62"/>
      <c r="E51" s="63"/>
      <c r="F51" s="64"/>
      <c r="G51" s="29"/>
    </row>
    <row r="52" spans="1:7" s="79" customFormat="1" ht="13.5" customHeight="1">
      <c r="A52" s="112">
        <v>1102</v>
      </c>
      <c r="B52" s="56" t="s">
        <v>101</v>
      </c>
      <c r="C52" s="27">
        <v>10550</v>
      </c>
      <c r="D52" s="42"/>
      <c r="E52" s="43">
        <v>3385</v>
      </c>
      <c r="F52" s="44"/>
      <c r="G52" s="29">
        <f>E52/C52*100</f>
        <v>32.08530805687204</v>
      </c>
    </row>
    <row r="53" spans="1:7" s="79" customFormat="1" ht="13.5" customHeight="1" thickBot="1">
      <c r="A53" s="121">
        <v>1103</v>
      </c>
      <c r="B53" s="110" t="s">
        <v>102</v>
      </c>
      <c r="C53" s="30"/>
      <c r="D53" s="65"/>
      <c r="E53" s="66"/>
      <c r="F53" s="67"/>
      <c r="G53" s="29"/>
    </row>
    <row r="54" spans="1:7" s="79" customFormat="1" ht="13.5" customHeight="1" thickBot="1">
      <c r="A54" s="111">
        <v>1200</v>
      </c>
      <c r="B54" s="91" t="s">
        <v>103</v>
      </c>
      <c r="C54" s="15">
        <v>526</v>
      </c>
      <c r="D54" s="68"/>
      <c r="E54" s="69">
        <v>263</v>
      </c>
      <c r="F54" s="61"/>
      <c r="G54" s="23">
        <f>E54/C54*100</f>
        <v>50</v>
      </c>
    </row>
    <row r="55" spans="1:7" s="79" customFormat="1" ht="13.5" customHeight="1" thickBot="1">
      <c r="A55" s="122">
        <v>1300</v>
      </c>
      <c r="B55" s="123" t="s">
        <v>49</v>
      </c>
      <c r="C55" s="70"/>
      <c r="D55" s="71"/>
      <c r="E55" s="72"/>
      <c r="F55" s="73"/>
      <c r="G55" s="74"/>
    </row>
    <row r="56" spans="1:7" s="79" customFormat="1" ht="16.5" customHeight="1" thickBot="1">
      <c r="A56" s="124"/>
      <c r="B56" s="125" t="s">
        <v>104</v>
      </c>
      <c r="C56" s="15">
        <f>C5+C14+C15+C19+C27+C32+C33+C39+C42+C50+C55+C54</f>
        <v>932036</v>
      </c>
      <c r="D56" s="15">
        <f>D5+D14+D15+D19+D27+D32+D33+D39+D42+D50+D55+D54-1</f>
        <v>-1</v>
      </c>
      <c r="E56" s="15">
        <f>E5+E14+E15+E19+E27+E32+E33+E39+E42+E50+E55+E54</f>
        <v>302911</v>
      </c>
      <c r="F56" s="61"/>
      <c r="G56" s="23">
        <f>E56/C56*100</f>
        <v>32.49992489560489</v>
      </c>
    </row>
    <row r="57" ht="9.75" customHeight="1"/>
    <row r="58" spans="1:2" ht="14.25">
      <c r="A58" s="76" t="s">
        <v>115</v>
      </c>
      <c r="B58" s="76"/>
    </row>
    <row r="59" spans="1:2" ht="14.25">
      <c r="A59" s="11" t="s">
        <v>114</v>
      </c>
      <c r="B59" s="11"/>
    </row>
    <row r="61" ht="12.75">
      <c r="A61" t="s">
        <v>116</v>
      </c>
    </row>
    <row r="62" ht="12.75">
      <c r="A62" t="s">
        <v>132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2020-06-10T11:05:33Z</dcterms:modified>
  <cp:category/>
  <cp:version/>
  <cp:contentType/>
  <cp:contentStatus/>
</cp:coreProperties>
</file>