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<sst xmlns="http://schemas.openxmlformats.org/spreadsheetml/2006/main" count="140" uniqueCount="134">
  <si>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</si>
  <si>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</si>
  <si>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</si>
  <si>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</si>
  <si>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</si>
  <si>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</si>
  <si>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</si>
  <si>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</si>
  <si>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</si>
  <si>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</si>
  <si>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</si>
  <si>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</si>
  <si>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</si>
  <si>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</si>
  <si>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</si>
  <si>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</si>
  <si>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</si>
  <si>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</si>
  <si>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</si>
  <si>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</si>
  <si>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</si>
  <si>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</si>
  <si>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</si>
  <si>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</si>
  <si>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</si>
  <si>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</si>
  <si>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</si>
  <si>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</si>
  <si>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</si>
  <si>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</si>
  <si>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</si>
  <si>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</si>
  <si>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</si>
  <si>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</si>
  <si>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</si>
  <si>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</si>
  <si>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</si>
  <si>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</si>
  <si>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</si>
  <si>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</si>
  <si>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</si>
  <si>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</si>
  <si>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</si>
  <si>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</si>
  <si>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</si>
  <si>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</si>
  <si>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</si>
  <si>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</si>
  <si>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</si>
  <si>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</si>
  <si>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</si>
  <si>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</si>
  <si>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</si>
  <si>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</si>
  <si>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</si>
  <si>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</si>
  <si>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</si>
  <si>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</si>
  <si>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</si>
  <si>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</si>
  <si>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</si>
  <si>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</si>
  <si>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</si>
  <si>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</si>
  <si>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</si>
  <si>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</si>
  <si>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</si>
  <si>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</si>
  <si>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</si>
  <si>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</si>
  <si>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</si>
  <si>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</si>
  <si>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</si>
  <si>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</si>
  <si>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</si>
  <si>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</si>
  <si>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</si>
  <si>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</si>
  <si>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</si>
  <si>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</si>
  <si>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</si>
  <si>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</si>
  <si>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</si>
  <si>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</si>
  <si>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</si>
  <si>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</si>
  <si>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</si>
  <si>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</si>
  <si>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</si>
  <si>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</si>
  <si>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</si>
  <si>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</si>
  <si>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</si>
  <si>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</si>
  <si>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</si>
  <si>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</si>
  <si>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</si>
  <si>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</si>
  <si>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</si>
  <si>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</si>
  <si>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</si>
  <si>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</si>
  <si>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</si>
  <si>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</si>
  <si>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</si>
  <si>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</si>
  <si>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</si>
  <si>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</si>
  <si>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</si>
  <si>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</si>
  <si>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</si>
  <si>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</si>
  <si>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</si>
  <si>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</si>
  <si>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</si>
  <si>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</si>
  <si>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</si>
  <si>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</si>
  <si>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34344-4-62-60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</si>
  <si>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</si>
  <si>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</si>
  <si>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</si>
  <si>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</si>
  <si>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</si>
  <si>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</si>
  <si>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</si>
  <si>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</si>
  <si>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</si>
  <si>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</si>
  <si>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</si>
  <si>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</si>
  <si>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</si>
  <si>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по доходам по состоянию на 01 марта 2017 года.</t>
  </si>
  <si>
    <t>по расходам  по состоянию на 01 марта 2017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</si>
</sst>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15" xfId="0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6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16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1" fontId="0" fillId="33" borderId="22" xfId="0" applyNumberFormat="1" applyFill="1" applyBorder="1" applyAlignment="1">
      <alignment/>
    </xf>
    <xf numFmtId="2" fontId="0" fillId="33" borderId="18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23" xfId="0" applyFill="1" applyBorder="1" applyAlignment="1">
      <alignment/>
    </xf>
    <xf numFmtId="1" fontId="0" fillId="33" borderId="11" xfId="0" applyNumberForma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wrapText="1"/>
    </xf>
    <xf numFmtId="0" fontId="0" fillId="33" borderId="25" xfId="0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25" xfId="0" applyFont="1" applyFill="1" applyBorder="1" applyAlignment="1">
      <alignment/>
    </xf>
    <xf numFmtId="0" fontId="0" fillId="33" borderId="25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0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wrapText="1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3" fontId="1" fillId="33" borderId="28" xfId="0" applyNumberFormat="1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/>
    </xf>
    <xf numFmtId="0" fontId="1" fillId="33" borderId="25" xfId="0" applyFont="1" applyFill="1" applyBorder="1" applyAlignment="1">
      <alignment horizontal="left" wrapText="1"/>
    </xf>
    <xf numFmtId="0" fontId="1" fillId="33" borderId="25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wrapText="1"/>
    </xf>
    <xf numFmtId="0" fontId="0" fillId="33" borderId="20" xfId="0" applyFill="1" applyBorder="1" applyAlignment="1">
      <alignment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0" fontId="1" fillId="33" borderId="15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9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0" fontId="12" fillId="33" borderId="19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180" fontId="0" fillId="33" borderId="28" xfId="0" applyNumberFormat="1" applyFont="1" applyFill="1" applyBorder="1" applyAlignment="1">
      <alignment horizontal="center" wrapText="1"/>
    </xf>
    <xf numFmtId="0" fontId="4" fillId="33" borderId="29" xfId="0" applyFont="1" applyFill="1" applyBorder="1" applyAlignment="1">
      <alignment wrapText="1"/>
    </xf>
    <xf numFmtId="0" fontId="0" fillId="33" borderId="28" xfId="0" applyFont="1" applyFill="1" applyBorder="1" applyAlignment="1">
      <alignment wrapText="1"/>
    </xf>
    <xf numFmtId="0" fontId="0" fillId="33" borderId="29" xfId="0" applyFont="1" applyFill="1" applyBorder="1" applyAlignment="1">
      <alignment wrapText="1"/>
    </xf>
    <xf numFmtId="0" fontId="0" fillId="33" borderId="28" xfId="0" applyFont="1" applyFill="1" applyBorder="1" applyAlignment="1">
      <alignment wrapText="1"/>
    </xf>
    <xf numFmtId="2" fontId="0" fillId="33" borderId="28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180" fontId="0" fillId="33" borderId="33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180" fontId="12" fillId="33" borderId="19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/>
    </xf>
    <xf numFmtId="180" fontId="0" fillId="33" borderId="28" xfId="0" applyNumberForma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180" fontId="0" fillId="33" borderId="11" xfId="0" applyNumberFormat="1" applyFill="1" applyBorder="1" applyAlignment="1">
      <alignment horizontal="center"/>
    </xf>
    <xf numFmtId="180" fontId="0" fillId="33" borderId="18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0" fillId="33" borderId="1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180" fontId="1" fillId="33" borderId="22" xfId="0" applyNumberFormat="1" applyFont="1" applyFill="1" applyBorder="1" applyAlignment="1">
      <alignment horizontal="center"/>
    </xf>
    <xf numFmtId="0" fontId="1" fillId="33" borderId="36" xfId="0" applyFont="1" applyFill="1" applyBorder="1" applyAlignment="1">
      <alignment wrapText="1"/>
    </xf>
    <xf numFmtId="0" fontId="0" fillId="33" borderId="22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180" fontId="1" fillId="33" borderId="28" xfId="0" applyNumberFormat="1" applyFont="1" applyFill="1" applyBorder="1" applyAlignment="1">
      <alignment horizontal="center"/>
    </xf>
    <xf numFmtId="0" fontId="0" fillId="33" borderId="32" xfId="0" applyFill="1" applyBorder="1" applyAlignment="1">
      <alignment wrapText="1"/>
    </xf>
    <xf numFmtId="0" fontId="0" fillId="33" borderId="29" xfId="0" applyFill="1" applyBorder="1" applyAlignment="1">
      <alignment wrapText="1"/>
    </xf>
    <xf numFmtId="180" fontId="1" fillId="33" borderId="1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 wrapText="1"/>
    </xf>
    <xf numFmtId="0" fontId="0" fillId="33" borderId="26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vertical="center"/>
    </xf>
    <xf numFmtId="0" fontId="13" fillId="33" borderId="10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0" fontId="10" fillId="33" borderId="25" xfId="0" applyFon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180" fontId="0" fillId="33" borderId="28" xfId="0" applyNumberFormat="1" applyFont="1" applyFill="1" applyBorder="1" applyAlignment="1">
      <alignment horizontal="center"/>
    </xf>
    <xf numFmtId="0" fontId="10" fillId="33" borderId="29" xfId="0" applyFont="1" applyFill="1" applyBorder="1" applyAlignment="1">
      <alignment/>
    </xf>
    <xf numFmtId="0" fontId="10" fillId="33" borderId="2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33" xfId="0" applyFont="1" applyFill="1" applyBorder="1" applyAlignment="1">
      <alignment horizontal="center"/>
    </xf>
    <xf numFmtId="0" fontId="4" fillId="33" borderId="35" xfId="0" applyFont="1" applyFill="1" applyBorder="1" applyAlignment="1">
      <alignment/>
    </xf>
    <xf numFmtId="0" fontId="10" fillId="33" borderId="33" xfId="0" applyFont="1" applyFill="1" applyBorder="1" applyAlignment="1">
      <alignment/>
    </xf>
    <xf numFmtId="0" fontId="10" fillId="33" borderId="35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4" fillId="33" borderId="37" xfId="0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2" fontId="0" fillId="33" borderId="18" xfId="0" applyNumberFormat="1" applyFont="1" applyFill="1" applyBorder="1" applyAlignment="1">
      <alignment/>
    </xf>
    <xf numFmtId="0" fontId="12" fillId="33" borderId="39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4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0" fillId="33" borderId="46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2" fontId="0" fillId="33" borderId="19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11.7109375" style="10" customWidth="1"/>
    <col min="2" max="2" width="47.57421875" style="10" customWidth="1"/>
    <col min="3" max="3" width="8.421875" style="10" customWidth="1"/>
    <col min="4" max="4" width="7.8515625" style="10" customWidth="1"/>
    <col min="5" max="5" width="7.7109375" style="10" customWidth="1"/>
    <col min="6" max="6" width="8.140625" style="10" customWidth="1"/>
    <col min="7" max="7" width="6.7109375" style="10" customWidth="1"/>
    <col min="8" max="16384" width="9.140625" style="10" customWidth="1"/>
  </cols>
  <sheetData>
    <row r="1" spans="1:7" ht="12.75">
      <c r="A1" s="9" t="s">
        <v>106</v>
      </c>
      <c r="B1" s="9"/>
      <c r="C1" s="9"/>
      <c r="D1" s="9"/>
      <c r="E1" s="9"/>
      <c r="F1" s="9"/>
      <c r="G1" s="9"/>
    </row>
    <row r="2" spans="1:7" ht="12.75" customHeight="1">
      <c r="A2" s="9" t="s">
        <v>132</v>
      </c>
      <c r="B2" s="9"/>
      <c r="C2" s="9"/>
      <c r="D2" s="9"/>
      <c r="E2" s="9"/>
      <c r="F2" s="9"/>
      <c r="G2" s="9"/>
    </row>
    <row r="3" spans="5:7" ht="11.25" customHeight="1" thickBot="1">
      <c r="E3" s="11" t="s">
        <v>0</v>
      </c>
      <c r="F3" s="11"/>
      <c r="G3" s="11"/>
    </row>
    <row r="4" spans="1:7" ht="12.75">
      <c r="A4" s="12" t="s">
        <v>1</v>
      </c>
      <c r="B4" s="12" t="s">
        <v>2</v>
      </c>
      <c r="C4" s="13" t="s">
        <v>85</v>
      </c>
      <c r="D4" s="13" t="s">
        <v>87</v>
      </c>
      <c r="E4" s="14" t="s">
        <v>3</v>
      </c>
      <c r="F4" s="13" t="s">
        <v>86</v>
      </c>
      <c r="G4" s="15" t="s">
        <v>88</v>
      </c>
    </row>
    <row r="5" spans="1:7" ht="12.75">
      <c r="A5" s="16"/>
      <c r="B5" s="16"/>
      <c r="C5" s="17"/>
      <c r="D5" s="17"/>
      <c r="E5" s="18"/>
      <c r="F5" s="17"/>
      <c r="G5" s="19"/>
    </row>
    <row r="6" spans="1:7" ht="21" customHeight="1" thickBot="1">
      <c r="A6" s="20"/>
      <c r="B6" s="20"/>
      <c r="C6" s="21"/>
      <c r="D6" s="21"/>
      <c r="E6" s="22"/>
      <c r="F6" s="21"/>
      <c r="G6" s="23"/>
    </row>
    <row r="7" spans="1:7" ht="16.5" customHeight="1" thickBot="1">
      <c r="A7" s="24" t="s">
        <v>4</v>
      </c>
      <c r="B7" s="25" t="s">
        <v>5</v>
      </c>
      <c r="C7" s="26">
        <f>SUM(C8:C24)</f>
        <v>94651</v>
      </c>
      <c r="D7" s="27">
        <f>SUM(D8:D24)</f>
        <v>15775.166666666664</v>
      </c>
      <c r="E7" s="26">
        <f>SUM(E8:E24)</f>
        <v>10019</v>
      </c>
      <c r="F7" s="28">
        <f>E7/D7*100</f>
        <v>63.511214884153375</v>
      </c>
      <c r="G7" s="28">
        <f>E7/C7*100</f>
        <v>10.585202480692226</v>
      </c>
    </row>
    <row r="8" spans="1:7" ht="13.5" customHeight="1">
      <c r="A8" s="29" t="s">
        <v>6</v>
      </c>
      <c r="B8" s="30" t="s">
        <v>7</v>
      </c>
      <c r="C8" s="31">
        <v>71156</v>
      </c>
      <c r="D8" s="32">
        <f>C8/12*2</f>
        <v>11859.333333333334</v>
      </c>
      <c r="E8" s="30">
        <v>6847</v>
      </c>
      <c r="F8" s="33">
        <f>E8/D8*100</f>
        <v>57.73511720726291</v>
      </c>
      <c r="G8" s="33">
        <f>E8/C8*100</f>
        <v>9.62251953454382</v>
      </c>
    </row>
    <row r="9" spans="1:7" ht="27.75" customHeight="1">
      <c r="A9" s="34" t="s">
        <v>107</v>
      </c>
      <c r="B9" s="35" t="s">
        <v>109</v>
      </c>
      <c r="C9" s="36">
        <v>2794</v>
      </c>
      <c r="D9" s="37">
        <f>C9/12*2</f>
        <v>465.6666666666667</v>
      </c>
      <c r="E9" s="38">
        <v>202</v>
      </c>
      <c r="F9" s="3">
        <f>E9/D9*100</f>
        <v>43.37866857551897</v>
      </c>
      <c r="G9" s="3">
        <f>E9/C9*100</f>
        <v>7.229778095919828</v>
      </c>
    </row>
    <row r="10" spans="1:7" ht="27.75" customHeight="1">
      <c r="A10" s="34" t="s">
        <v>120</v>
      </c>
      <c r="B10" s="39" t="s">
        <v>121</v>
      </c>
      <c r="C10" s="36">
        <f>620+296</f>
        <v>916</v>
      </c>
      <c r="D10" s="37">
        <f>C10/12*2</f>
        <v>152.66666666666666</v>
      </c>
      <c r="E10" s="40">
        <v>80</v>
      </c>
      <c r="F10" s="3">
        <f>E10/D10*100</f>
        <v>52.40174672489083</v>
      </c>
      <c r="G10" s="3">
        <f>E10/C10*100</f>
        <v>8.73362445414847</v>
      </c>
    </row>
    <row r="11" spans="1:7" ht="24.75" customHeight="1">
      <c r="A11" s="41" t="s">
        <v>8</v>
      </c>
      <c r="B11" s="42" t="s">
        <v>9</v>
      </c>
      <c r="C11" s="36">
        <v>2698</v>
      </c>
      <c r="D11" s="37">
        <f>C11/12*2</f>
        <v>449.6666666666667</v>
      </c>
      <c r="E11" s="40">
        <v>623</v>
      </c>
      <c r="F11" s="3">
        <f>E11/D11*100</f>
        <v>138.5470719051149</v>
      </c>
      <c r="G11" s="3">
        <f>E11/C11*100</f>
        <v>23.091178650852484</v>
      </c>
    </row>
    <row r="12" spans="1:7" ht="12" customHeight="1">
      <c r="A12" s="43" t="s">
        <v>10</v>
      </c>
      <c r="B12" s="44" t="s">
        <v>11</v>
      </c>
      <c r="C12" s="36"/>
      <c r="D12" s="37"/>
      <c r="E12" s="40"/>
      <c r="F12" s="45"/>
      <c r="G12" s="45"/>
    </row>
    <row r="13" spans="1:7" ht="25.5" customHeight="1">
      <c r="A13" s="43" t="s">
        <v>108</v>
      </c>
      <c r="B13" s="44" t="s">
        <v>110</v>
      </c>
      <c r="C13" s="36">
        <v>110</v>
      </c>
      <c r="D13" s="37">
        <f>C13/12*2</f>
        <v>18.333333333333332</v>
      </c>
      <c r="E13" s="40"/>
      <c r="F13" s="3">
        <f>E13/D13*100</f>
        <v>0</v>
      </c>
      <c r="G13" s="3">
        <f>E13/C13*100</f>
        <v>0</v>
      </c>
    </row>
    <row r="14" spans="1:7" ht="12.75" customHeight="1">
      <c r="A14" s="43" t="s">
        <v>12</v>
      </c>
      <c r="B14" s="44" t="s">
        <v>13</v>
      </c>
      <c r="C14" s="36">
        <v>2770</v>
      </c>
      <c r="D14" s="37">
        <f>C14/12*2</f>
        <v>461.6666666666667</v>
      </c>
      <c r="E14" s="40">
        <v>71</v>
      </c>
      <c r="F14" s="3">
        <f>E14/D14*100</f>
        <v>15.379061371841155</v>
      </c>
      <c r="G14" s="3">
        <f>E14/C14*100</f>
        <v>2.563176895306859</v>
      </c>
    </row>
    <row r="15" spans="1:7" ht="12.75">
      <c r="A15" s="46" t="s">
        <v>14</v>
      </c>
      <c r="B15" s="40" t="s">
        <v>15</v>
      </c>
      <c r="C15" s="36">
        <f>4360+1100</f>
        <v>5460</v>
      </c>
      <c r="D15" s="37">
        <f>C15/12*2</f>
        <v>910</v>
      </c>
      <c r="E15" s="40">
        <v>1068</v>
      </c>
      <c r="F15" s="3">
        <f>E15/D15*100</f>
        <v>117.36263736263737</v>
      </c>
      <c r="G15" s="3">
        <f>E15/C15*100</f>
        <v>19.560439560439562</v>
      </c>
    </row>
    <row r="16" spans="1:7" ht="12.75">
      <c r="A16" s="46" t="s">
        <v>16</v>
      </c>
      <c r="B16" s="47" t="s">
        <v>17</v>
      </c>
      <c r="C16" s="36">
        <v>15</v>
      </c>
      <c r="D16" s="37">
        <f>C16/12*2</f>
        <v>2.5</v>
      </c>
      <c r="E16" s="40"/>
      <c r="F16" s="3">
        <f>E16/D16*100</f>
        <v>0</v>
      </c>
      <c r="G16" s="3">
        <f>E16/C16*100</f>
        <v>0</v>
      </c>
    </row>
    <row r="17" spans="1:7" ht="25.5">
      <c r="A17" s="46" t="s">
        <v>18</v>
      </c>
      <c r="B17" s="48" t="s">
        <v>89</v>
      </c>
      <c r="C17" s="36"/>
      <c r="D17" s="37"/>
      <c r="E17" s="40">
        <v>10</v>
      </c>
      <c r="F17" s="3"/>
      <c r="G17" s="3"/>
    </row>
    <row r="18" spans="1:7" ht="24" customHeight="1">
      <c r="A18" s="49" t="s">
        <v>19</v>
      </c>
      <c r="B18" s="42" t="s">
        <v>90</v>
      </c>
      <c r="C18" s="36">
        <v>7869</v>
      </c>
      <c r="D18" s="37">
        <f>C18/12*2</f>
        <v>1311.5</v>
      </c>
      <c r="E18" s="40">
        <v>832</v>
      </c>
      <c r="F18" s="3">
        <f>E18/D18*100</f>
        <v>63.4388105223027</v>
      </c>
      <c r="G18" s="3">
        <f>E18/C18*100</f>
        <v>10.573135087050451</v>
      </c>
    </row>
    <row r="19" spans="1:7" ht="15" customHeight="1">
      <c r="A19" s="49" t="s">
        <v>20</v>
      </c>
      <c r="B19" s="50" t="s">
        <v>21</v>
      </c>
      <c r="C19" s="36">
        <v>98</v>
      </c>
      <c r="D19" s="37">
        <f>C19/12*2</f>
        <v>16.333333333333332</v>
      </c>
      <c r="E19" s="40">
        <v>22</v>
      </c>
      <c r="F19" s="3">
        <f>E19/D19*100</f>
        <v>134.69387755102042</v>
      </c>
      <c r="G19" s="3">
        <f>E19/C19*100</f>
        <v>22.448979591836736</v>
      </c>
    </row>
    <row r="20" spans="1:7" ht="25.5">
      <c r="A20" s="46" t="s">
        <v>22</v>
      </c>
      <c r="B20" s="51" t="s">
        <v>23</v>
      </c>
      <c r="C20" s="36">
        <v>307</v>
      </c>
      <c r="D20" s="37">
        <f>C20/12*2</f>
        <v>51.166666666666664</v>
      </c>
      <c r="E20" s="40">
        <v>12</v>
      </c>
      <c r="F20" s="3">
        <f>E20/D20*100</f>
        <v>23.452768729641697</v>
      </c>
      <c r="G20" s="3">
        <f>E20/C20*100</f>
        <v>3.908794788273615</v>
      </c>
    </row>
    <row r="21" spans="1:7" ht="25.5">
      <c r="A21" s="46" t="s">
        <v>24</v>
      </c>
      <c r="B21" s="51" t="s">
        <v>25</v>
      </c>
      <c r="C21" s="36">
        <v>442</v>
      </c>
      <c r="D21" s="37">
        <f>C21/12*2</f>
        <v>73.66666666666667</v>
      </c>
      <c r="E21" s="40">
        <v>220</v>
      </c>
      <c r="F21" s="3">
        <f>E21/D21*100</f>
        <v>298.64253393665155</v>
      </c>
      <c r="G21" s="3">
        <f>E21/C21*100</f>
        <v>49.7737556561086</v>
      </c>
    </row>
    <row r="22" spans="1:7" ht="12.75">
      <c r="A22" s="52" t="s">
        <v>26</v>
      </c>
      <c r="B22" s="51" t="s">
        <v>27</v>
      </c>
      <c r="C22" s="36"/>
      <c r="D22" s="37"/>
      <c r="E22" s="40"/>
      <c r="F22" s="3"/>
      <c r="G22" s="3"/>
    </row>
    <row r="23" spans="1:7" ht="15.75" customHeight="1">
      <c r="A23" s="46" t="s">
        <v>28</v>
      </c>
      <c r="B23" s="51" t="s">
        <v>29</v>
      </c>
      <c r="C23" s="36">
        <v>16</v>
      </c>
      <c r="D23" s="37">
        <f>C23/12*2</f>
        <v>2.6666666666666665</v>
      </c>
      <c r="E23" s="40">
        <v>32</v>
      </c>
      <c r="F23" s="3">
        <f>E23/D23*100</f>
        <v>1200</v>
      </c>
      <c r="G23" s="3">
        <f>E23/C23*100</f>
        <v>200</v>
      </c>
    </row>
    <row r="24" spans="1:7" ht="13.5" thickBot="1">
      <c r="A24" s="53" t="s">
        <v>30</v>
      </c>
      <c r="B24" s="54" t="s">
        <v>31</v>
      </c>
      <c r="C24" s="55"/>
      <c r="D24" s="56"/>
      <c r="E24" s="54"/>
      <c r="F24" s="57"/>
      <c r="G24" s="57"/>
    </row>
    <row r="25" spans="1:7" ht="15" customHeight="1" thickBot="1">
      <c r="A25" s="58" t="s">
        <v>32</v>
      </c>
      <c r="B25" s="59" t="s">
        <v>33</v>
      </c>
      <c r="C25" s="60">
        <f>C26+C36</f>
        <v>225997</v>
      </c>
      <c r="D25" s="60">
        <f>D26+D36</f>
        <v>36432</v>
      </c>
      <c r="E25" s="60">
        <f>E26+E36</f>
        <v>30832</v>
      </c>
      <c r="F25" s="61">
        <f>E25/D25*100</f>
        <v>84.62889767237594</v>
      </c>
      <c r="G25" s="61">
        <f>E25/C25*100</f>
        <v>13.642658973349203</v>
      </c>
    </row>
    <row r="26" spans="1:7" ht="28.5" customHeight="1" thickBot="1">
      <c r="A26" s="62" t="s">
        <v>34</v>
      </c>
      <c r="B26" s="63" t="s">
        <v>35</v>
      </c>
      <c r="C26" s="60">
        <f>SUM(C27,C29,C32,C33,C34)</f>
        <v>225997</v>
      </c>
      <c r="D26" s="60">
        <f>SUM(D27,D29,D32,D33,D34)</f>
        <v>36432</v>
      </c>
      <c r="E26" s="60">
        <f>SUM(E27,E29,E32,E33,E34)</f>
        <v>36432</v>
      </c>
      <c r="F26" s="61">
        <f>E26/D26*100</f>
        <v>100</v>
      </c>
      <c r="G26" s="61">
        <f>E26/C26*100</f>
        <v>16.120567972141224</v>
      </c>
    </row>
    <row r="27" spans="1:7" ht="25.5">
      <c r="A27" s="64" t="s">
        <v>128</v>
      </c>
      <c r="B27" s="65" t="s">
        <v>127</v>
      </c>
      <c r="C27" s="66">
        <v>44523</v>
      </c>
      <c r="D27" s="66">
        <v>7420</v>
      </c>
      <c r="E27" s="67">
        <v>7420</v>
      </c>
      <c r="F27" s="3">
        <f aca="true" t="shared" si="0" ref="F27:F32">E27/D27*100</f>
        <v>100</v>
      </c>
      <c r="G27" s="3">
        <f>E27/C27*100</f>
        <v>16.665543651595804</v>
      </c>
    </row>
    <row r="28" spans="1:7" ht="12.75">
      <c r="A28" s="68">
        <v>20215001</v>
      </c>
      <c r="B28" s="69" t="s">
        <v>91</v>
      </c>
      <c r="C28" s="66">
        <v>44523</v>
      </c>
      <c r="D28" s="66">
        <v>7420</v>
      </c>
      <c r="E28" s="67">
        <v>7420</v>
      </c>
      <c r="F28" s="3">
        <f t="shared" si="0"/>
        <v>100</v>
      </c>
      <c r="G28" s="3">
        <f>E28/C28*100</f>
        <v>16.665543651595804</v>
      </c>
    </row>
    <row r="29" spans="1:7" ht="29.25" customHeight="1">
      <c r="A29" s="49" t="s">
        <v>123</v>
      </c>
      <c r="B29" s="51" t="s">
        <v>124</v>
      </c>
      <c r="C29" s="45">
        <v>48943</v>
      </c>
      <c r="D29" s="45">
        <v>5784</v>
      </c>
      <c r="E29" s="40">
        <v>5784</v>
      </c>
      <c r="F29" s="3">
        <f t="shared" si="0"/>
        <v>100</v>
      </c>
      <c r="G29" s="3">
        <f>E29/C29*100</f>
        <v>11.817828903009623</v>
      </c>
    </row>
    <row r="30" spans="1:7" ht="51" hidden="1">
      <c r="A30" s="49" t="s">
        <v>92</v>
      </c>
      <c r="B30" s="70" t="s">
        <v>93</v>
      </c>
      <c r="C30" s="45"/>
      <c r="D30" s="45"/>
      <c r="E30" s="40"/>
      <c r="F30" s="3"/>
      <c r="G30" s="3"/>
    </row>
    <row r="31" spans="1:7" ht="12.75" customHeight="1" hidden="1">
      <c r="A31" s="41"/>
      <c r="B31" s="71"/>
      <c r="C31" s="45"/>
      <c r="D31" s="45"/>
      <c r="E31" s="40"/>
      <c r="F31" s="3" t="e">
        <f t="shared" si="0"/>
        <v>#DIV/0!</v>
      </c>
      <c r="G31" s="3" t="e">
        <f>E31/C31*100</f>
        <v>#DIV/0!</v>
      </c>
    </row>
    <row r="32" spans="1:7" ht="31.5" customHeight="1">
      <c r="A32" s="72" t="s">
        <v>126</v>
      </c>
      <c r="B32" s="51" t="s">
        <v>125</v>
      </c>
      <c r="C32" s="45">
        <v>132531</v>
      </c>
      <c r="D32" s="45">
        <v>23228</v>
      </c>
      <c r="E32" s="40">
        <v>23228</v>
      </c>
      <c r="F32" s="3">
        <f t="shared" si="0"/>
        <v>100</v>
      </c>
      <c r="G32" s="3">
        <f>E32/C32*100</f>
        <v>17.52646550618346</v>
      </c>
    </row>
    <row r="33" spans="1:7" ht="15" customHeight="1">
      <c r="A33" s="73" t="s">
        <v>129</v>
      </c>
      <c r="B33" s="74" t="s">
        <v>36</v>
      </c>
      <c r="C33" s="45"/>
      <c r="D33" s="45"/>
      <c r="E33" s="40"/>
      <c r="F33" s="3"/>
      <c r="G33" s="3"/>
    </row>
    <row r="34" spans="1:7" ht="24.75" customHeight="1">
      <c r="A34" s="49" t="s">
        <v>37</v>
      </c>
      <c r="B34" s="51" t="s">
        <v>94</v>
      </c>
      <c r="C34" s="45"/>
      <c r="D34" s="45"/>
      <c r="E34" s="40"/>
      <c r="F34" s="45"/>
      <c r="G34" s="45"/>
    </row>
    <row r="35" spans="1:7" ht="26.25" customHeight="1">
      <c r="A35" s="75" t="s">
        <v>37</v>
      </c>
      <c r="B35" s="76" t="s">
        <v>38</v>
      </c>
      <c r="C35" s="57"/>
      <c r="D35" s="57"/>
      <c r="E35" s="54"/>
      <c r="F35" s="57"/>
      <c r="G35" s="57"/>
    </row>
    <row r="36" spans="1:7" ht="54" customHeight="1" thickBot="1">
      <c r="A36" s="75" t="s">
        <v>130</v>
      </c>
      <c r="B36" s="76" t="s">
        <v>95</v>
      </c>
      <c r="C36" s="57"/>
      <c r="D36" s="54"/>
      <c r="E36" s="57">
        <v>-5600</v>
      </c>
      <c r="F36" s="54"/>
      <c r="G36" s="57"/>
    </row>
    <row r="37" spans="1:7" ht="27" customHeight="1" thickBot="1">
      <c r="A37" s="77" t="s">
        <v>39</v>
      </c>
      <c r="B37" s="78" t="s">
        <v>40</v>
      </c>
      <c r="C37" s="60"/>
      <c r="D37" s="60"/>
      <c r="E37" s="79"/>
      <c r="F37" s="60"/>
      <c r="G37" s="60"/>
    </row>
    <row r="38" spans="1:7" ht="18" customHeight="1" thickBot="1">
      <c r="A38" s="80" t="s">
        <v>41</v>
      </c>
      <c r="B38" s="81"/>
      <c r="C38" s="60">
        <f>C7+C25</f>
        <v>320648</v>
      </c>
      <c r="D38" s="60">
        <f>D7+D25</f>
        <v>52207.166666666664</v>
      </c>
      <c r="E38" s="60">
        <f>E7+E25</f>
        <v>40851</v>
      </c>
      <c r="F38" s="82">
        <f>E38/D38*100</f>
        <v>78.24787784563424</v>
      </c>
      <c r="G38" s="82">
        <f>E38/C38*100</f>
        <v>12.740138719093835</v>
      </c>
    </row>
    <row r="39" ht="10.5" customHeight="1">
      <c r="A39" s="83"/>
    </row>
    <row r="40" ht="12.75" hidden="1"/>
    <row r="41" spans="1:2" ht="14.25">
      <c r="A41" s="84" t="s">
        <v>116</v>
      </c>
      <c r="B41" s="84"/>
    </row>
    <row r="42" spans="1:2" ht="14.25">
      <c r="A42" s="85" t="s">
        <v>115</v>
      </c>
      <c r="B42" s="85"/>
    </row>
    <row r="44" ht="12.75">
      <c r="A44" s="10" t="s">
        <v>117</v>
      </c>
    </row>
    <row r="45" ht="12.75">
      <c r="A45" s="10" t="s">
        <v>118</v>
      </c>
    </row>
  </sheetData>
  <sheetProtection/>
  <mergeCells count="12">
    <mergeCell ref="A41:B41"/>
    <mergeCell ref="A1:G1"/>
    <mergeCell ref="A2:G2"/>
    <mergeCell ref="E3:G3"/>
    <mergeCell ref="E4:E6"/>
    <mergeCell ref="F4:F6"/>
    <mergeCell ref="G4:G6"/>
    <mergeCell ref="A38:B38"/>
    <mergeCell ref="A4:A6"/>
    <mergeCell ref="B4:B6"/>
    <mergeCell ref="C4:C6"/>
    <mergeCell ref="D4:D6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6.7109375" style="10" customWidth="1"/>
    <col min="2" max="2" width="59.421875" style="10" customWidth="1"/>
    <col min="3" max="3" width="9.421875" style="10" customWidth="1"/>
    <col min="4" max="4" width="8.421875" style="10" hidden="1" customWidth="1"/>
    <col min="5" max="5" width="8.7109375" style="10" customWidth="1"/>
    <col min="6" max="6" width="6.7109375" style="10" hidden="1" customWidth="1"/>
    <col min="7" max="7" width="8.28125" style="10" customWidth="1"/>
    <col min="8" max="16384" width="9.140625" style="10" customWidth="1"/>
  </cols>
  <sheetData>
    <row r="1" spans="1:7" ht="12.75">
      <c r="A1" s="9" t="s">
        <v>106</v>
      </c>
      <c r="B1" s="9"/>
      <c r="C1" s="9"/>
      <c r="D1" s="9"/>
      <c r="E1" s="9"/>
      <c r="F1" s="9"/>
      <c r="G1" s="9"/>
    </row>
    <row r="2" spans="1:7" ht="12.75">
      <c r="A2" s="9" t="s">
        <v>133</v>
      </c>
      <c r="B2" s="9"/>
      <c r="C2" s="9"/>
      <c r="D2" s="9"/>
      <c r="E2" s="9"/>
      <c r="F2" s="9"/>
      <c r="G2" s="9"/>
    </row>
    <row r="3" spans="5:7" ht="12.75" customHeight="1" thickBot="1">
      <c r="E3" s="86" t="s">
        <v>42</v>
      </c>
      <c r="F3" s="86"/>
      <c r="G3" s="86"/>
    </row>
    <row r="4" spans="1:7" s="92" customFormat="1" ht="38.25" customHeight="1" thickBot="1">
      <c r="A4" s="87" t="s">
        <v>43</v>
      </c>
      <c r="B4" s="88" t="s">
        <v>44</v>
      </c>
      <c r="C4" s="89" t="s">
        <v>84</v>
      </c>
      <c r="D4" s="90" t="s">
        <v>45</v>
      </c>
      <c r="E4" s="89" t="s">
        <v>46</v>
      </c>
      <c r="F4" s="89" t="s">
        <v>47</v>
      </c>
      <c r="G4" s="91" t="s">
        <v>119</v>
      </c>
    </row>
    <row r="5" spans="1:7" ht="12" customHeight="1" thickBot="1">
      <c r="A5" s="93">
        <v>100</v>
      </c>
      <c r="B5" s="94" t="s">
        <v>48</v>
      </c>
      <c r="C5" s="95">
        <f>SUM(C6:C13)</f>
        <v>39303</v>
      </c>
      <c r="D5" s="95">
        <f>SUM(D6:D13)</f>
        <v>0</v>
      </c>
      <c r="E5" s="95">
        <f>SUM(E6:E13)</f>
        <v>5439</v>
      </c>
      <c r="F5" s="96"/>
      <c r="G5" s="97">
        <f>E5/C5*100</f>
        <v>13.838638271887643</v>
      </c>
    </row>
    <row r="6" spans="1:7" s="104" customFormat="1" ht="12.75" customHeight="1">
      <c r="A6" s="98">
        <v>102</v>
      </c>
      <c r="B6" s="99" t="s">
        <v>82</v>
      </c>
      <c r="C6" s="100">
        <v>1370</v>
      </c>
      <c r="D6" s="101"/>
      <c r="E6" s="102">
        <v>446</v>
      </c>
      <c r="F6" s="101"/>
      <c r="G6" s="103">
        <f>E6/C6*100</f>
        <v>32.55474452554745</v>
      </c>
    </row>
    <row r="7" spans="1:7" ht="23.25" customHeight="1">
      <c r="A7" s="105">
        <v>103</v>
      </c>
      <c r="B7" s="106" t="s">
        <v>49</v>
      </c>
      <c r="C7" s="107">
        <v>582</v>
      </c>
      <c r="D7" s="108"/>
      <c r="E7" s="107">
        <v>64</v>
      </c>
      <c r="F7" s="108"/>
      <c r="G7" s="8">
        <f>E7/C7*100</f>
        <v>10.996563573883162</v>
      </c>
    </row>
    <row r="8" spans="1:7" ht="24" customHeight="1">
      <c r="A8" s="105">
        <v>104</v>
      </c>
      <c r="B8" s="106" t="s">
        <v>83</v>
      </c>
      <c r="C8" s="107">
        <v>12547</v>
      </c>
      <c r="D8" s="108"/>
      <c r="E8" s="107">
        <v>1752</v>
      </c>
      <c r="F8" s="108"/>
      <c r="G8" s="8">
        <f aca="true" t="shared" si="0" ref="G8:G14">E8/C8*100</f>
        <v>13.963497250338728</v>
      </c>
    </row>
    <row r="9" spans="1:7" ht="12.75">
      <c r="A9" s="4">
        <v>105</v>
      </c>
      <c r="B9" s="5" t="s">
        <v>122</v>
      </c>
      <c r="C9" s="6"/>
      <c r="D9" s="7"/>
      <c r="E9" s="6"/>
      <c r="F9" s="7"/>
      <c r="G9" s="8"/>
    </row>
    <row r="10" spans="1:7" ht="24.75" customHeight="1">
      <c r="A10" s="4">
        <v>106</v>
      </c>
      <c r="B10" s="5" t="s">
        <v>111</v>
      </c>
      <c r="C10" s="6">
        <v>5119</v>
      </c>
      <c r="D10" s="7"/>
      <c r="E10" s="6">
        <v>691</v>
      </c>
      <c r="F10" s="7"/>
      <c r="G10" s="8">
        <f t="shared" si="0"/>
        <v>13.49873022074624</v>
      </c>
    </row>
    <row r="11" spans="1:7" ht="14.25" customHeight="1">
      <c r="A11" s="4">
        <v>107</v>
      </c>
      <c r="B11" s="5" t="s">
        <v>112</v>
      </c>
      <c r="C11" s="6"/>
      <c r="D11" s="7"/>
      <c r="E11" s="6"/>
      <c r="F11" s="7"/>
      <c r="G11" s="8"/>
    </row>
    <row r="12" spans="1:7" ht="12.75" customHeight="1">
      <c r="A12" s="4">
        <v>111</v>
      </c>
      <c r="B12" s="5" t="s">
        <v>113</v>
      </c>
      <c r="C12" s="6">
        <v>265</v>
      </c>
      <c r="D12" s="7"/>
      <c r="E12" s="6">
        <v>0</v>
      </c>
      <c r="F12" s="7"/>
      <c r="G12" s="8"/>
    </row>
    <row r="13" spans="1:7" ht="12.75" customHeight="1" thickBot="1">
      <c r="A13" s="109">
        <v>113</v>
      </c>
      <c r="B13" s="110" t="s">
        <v>51</v>
      </c>
      <c r="C13" s="111">
        <v>19420</v>
      </c>
      <c r="D13" s="112"/>
      <c r="E13" s="111">
        <v>2486</v>
      </c>
      <c r="F13" s="112"/>
      <c r="G13" s="113">
        <f t="shared" si="0"/>
        <v>12.801235839340885</v>
      </c>
    </row>
    <row r="14" spans="1:7" ht="12.75" customHeight="1" thickBot="1">
      <c r="A14" s="114">
        <v>200</v>
      </c>
      <c r="B14" s="115" t="s">
        <v>114</v>
      </c>
      <c r="C14" s="95">
        <v>394</v>
      </c>
      <c r="D14" s="96"/>
      <c r="E14" s="95">
        <v>39</v>
      </c>
      <c r="F14" s="96"/>
      <c r="G14" s="97">
        <f t="shared" si="0"/>
        <v>9.898477157360407</v>
      </c>
    </row>
    <row r="15" spans="1:7" ht="14.25" customHeight="1" thickBot="1">
      <c r="A15" s="116">
        <v>300</v>
      </c>
      <c r="B15" s="117" t="s">
        <v>52</v>
      </c>
      <c r="C15" s="2">
        <f>SUM(C16:C18)</f>
        <v>3867</v>
      </c>
      <c r="D15" s="2">
        <f>SUM(D16:D18)</f>
        <v>0</v>
      </c>
      <c r="E15" s="2">
        <f>SUM(E16:E18)</f>
        <v>439</v>
      </c>
      <c r="F15" s="118"/>
      <c r="G15" s="97">
        <f>E15/C15*100</f>
        <v>11.352469614688388</v>
      </c>
    </row>
    <row r="16" spans="1:7" ht="26.25" customHeight="1">
      <c r="A16" s="119">
        <v>309</v>
      </c>
      <c r="B16" s="106" t="s">
        <v>96</v>
      </c>
      <c r="C16" s="120">
        <v>3705</v>
      </c>
      <c r="D16" s="121"/>
      <c r="E16" s="120">
        <v>437</v>
      </c>
      <c r="F16" s="121"/>
      <c r="G16" s="8">
        <f aca="true" t="shared" si="1" ref="G16:G31">E16/C16*100</f>
        <v>11.794871794871794</v>
      </c>
    </row>
    <row r="17" spans="1:7" ht="13.5" customHeight="1">
      <c r="A17" s="122">
        <v>310</v>
      </c>
      <c r="B17" s="106" t="s">
        <v>53</v>
      </c>
      <c r="C17" s="107">
        <v>50</v>
      </c>
      <c r="D17" s="108"/>
      <c r="E17" s="107">
        <v>0</v>
      </c>
      <c r="F17" s="108"/>
      <c r="G17" s="8">
        <f t="shared" si="1"/>
        <v>0</v>
      </c>
    </row>
    <row r="18" spans="1:7" ht="24" customHeight="1" thickBot="1">
      <c r="A18" s="123">
        <v>314</v>
      </c>
      <c r="B18" s="124" t="s">
        <v>97</v>
      </c>
      <c r="C18" s="125">
        <v>112</v>
      </c>
      <c r="D18" s="126"/>
      <c r="E18" s="125">
        <v>2</v>
      </c>
      <c r="F18" s="126"/>
      <c r="G18" s="8">
        <f t="shared" si="1"/>
        <v>1.7857142857142856</v>
      </c>
    </row>
    <row r="19" spans="1:7" ht="12.75" customHeight="1" thickBot="1">
      <c r="A19" s="116">
        <v>400</v>
      </c>
      <c r="B19" s="127" t="s">
        <v>54</v>
      </c>
      <c r="C19" s="2">
        <f>SUM(C20:C26)</f>
        <v>5858</v>
      </c>
      <c r="D19" s="2">
        <f>SUM(D20:D26)</f>
        <v>0</v>
      </c>
      <c r="E19" s="2">
        <f>SUM(E20:E26)</f>
        <v>729</v>
      </c>
      <c r="F19" s="118"/>
      <c r="G19" s="97">
        <f>E19/C19*100</f>
        <v>12.444520314100375</v>
      </c>
    </row>
    <row r="20" spans="1:7" ht="12" customHeight="1">
      <c r="A20" s="128">
        <v>405</v>
      </c>
      <c r="B20" s="129" t="s">
        <v>55</v>
      </c>
      <c r="C20" s="130">
        <v>213</v>
      </c>
      <c r="D20" s="131"/>
      <c r="E20" s="130">
        <v>33</v>
      </c>
      <c r="F20" s="131"/>
      <c r="G20" s="8">
        <v>0</v>
      </c>
    </row>
    <row r="21" spans="1:7" ht="12" customHeight="1">
      <c r="A21" s="132">
        <v>406</v>
      </c>
      <c r="B21" s="133" t="s">
        <v>56</v>
      </c>
      <c r="C21" s="120"/>
      <c r="D21" s="121"/>
      <c r="E21" s="120"/>
      <c r="F21" s="121"/>
      <c r="G21" s="8"/>
    </row>
    <row r="22" spans="1:7" ht="12" customHeight="1">
      <c r="A22" s="132">
        <v>407</v>
      </c>
      <c r="B22" s="134" t="s">
        <v>57</v>
      </c>
      <c r="C22" s="120"/>
      <c r="D22" s="121"/>
      <c r="E22" s="120"/>
      <c r="F22" s="121"/>
      <c r="G22" s="8"/>
    </row>
    <row r="23" spans="1:7" ht="12" customHeight="1">
      <c r="A23" s="135">
        <v>408</v>
      </c>
      <c r="B23" s="136" t="s">
        <v>58</v>
      </c>
      <c r="C23" s="125"/>
      <c r="D23" s="126"/>
      <c r="E23" s="125"/>
      <c r="F23" s="126"/>
      <c r="G23" s="8"/>
    </row>
    <row r="24" spans="1:7" ht="12" customHeight="1">
      <c r="A24" s="137">
        <v>409</v>
      </c>
      <c r="B24" s="138" t="s">
        <v>98</v>
      </c>
      <c r="C24" s="107">
        <v>4776</v>
      </c>
      <c r="D24" s="139"/>
      <c r="E24" s="140">
        <v>531</v>
      </c>
      <c r="F24" s="141"/>
      <c r="G24" s="8">
        <f t="shared" si="1"/>
        <v>11.118090452261306</v>
      </c>
    </row>
    <row r="25" spans="1:7" ht="12" customHeight="1">
      <c r="A25" s="137">
        <v>410</v>
      </c>
      <c r="B25" s="138" t="s">
        <v>99</v>
      </c>
      <c r="C25" s="107">
        <v>50</v>
      </c>
      <c r="D25" s="139"/>
      <c r="E25" s="140"/>
      <c r="F25" s="141"/>
      <c r="G25" s="8">
        <f t="shared" si="1"/>
        <v>0</v>
      </c>
    </row>
    <row r="26" spans="1:7" ht="12" customHeight="1" thickBot="1">
      <c r="A26" s="135">
        <v>412</v>
      </c>
      <c r="B26" s="142" t="s">
        <v>59</v>
      </c>
      <c r="C26" s="125">
        <v>819</v>
      </c>
      <c r="D26" s="126"/>
      <c r="E26" s="125">
        <v>165</v>
      </c>
      <c r="F26" s="126"/>
      <c r="G26" s="8">
        <f t="shared" si="1"/>
        <v>20.146520146520146</v>
      </c>
    </row>
    <row r="27" spans="1:7" s="147" customFormat="1" ht="15.75" customHeight="1" thickBot="1">
      <c r="A27" s="143">
        <v>500</v>
      </c>
      <c r="B27" s="144" t="s">
        <v>60</v>
      </c>
      <c r="C27" s="145">
        <f>SUM(C28:C31)</f>
        <v>16351</v>
      </c>
      <c r="D27" s="145">
        <f>SUM(D28:D31)</f>
        <v>0</v>
      </c>
      <c r="E27" s="145">
        <f>SUM(E28:E31)</f>
        <v>1500</v>
      </c>
      <c r="F27" s="146"/>
      <c r="G27" s="97">
        <f>E27/C27*100</f>
        <v>9.173750840927159</v>
      </c>
    </row>
    <row r="28" spans="1:7" ht="12" customHeight="1">
      <c r="A28" s="148">
        <v>501</v>
      </c>
      <c r="B28" s="149" t="s">
        <v>61</v>
      </c>
      <c r="C28" s="107">
        <v>2393</v>
      </c>
      <c r="D28" s="108"/>
      <c r="E28" s="107">
        <v>56</v>
      </c>
      <c r="F28" s="108"/>
      <c r="G28" s="8">
        <f t="shared" si="1"/>
        <v>2.340158796489762</v>
      </c>
    </row>
    <row r="29" spans="1:7" ht="12" customHeight="1">
      <c r="A29" s="148">
        <v>502</v>
      </c>
      <c r="B29" s="149" t="s">
        <v>62</v>
      </c>
      <c r="C29" s="107">
        <v>2726</v>
      </c>
      <c r="D29" s="108"/>
      <c r="E29" s="107">
        <v>15</v>
      </c>
      <c r="F29" s="108"/>
      <c r="G29" s="8">
        <f t="shared" si="1"/>
        <v>0.5502567865003668</v>
      </c>
    </row>
    <row r="30" spans="1:7" ht="12" customHeight="1">
      <c r="A30" s="150">
        <v>503</v>
      </c>
      <c r="B30" s="151" t="s">
        <v>63</v>
      </c>
      <c r="C30" s="6">
        <v>6245</v>
      </c>
      <c r="D30" s="7"/>
      <c r="E30" s="6">
        <v>782</v>
      </c>
      <c r="F30" s="7"/>
      <c r="G30" s="8">
        <f t="shared" si="1"/>
        <v>12.522017614091274</v>
      </c>
    </row>
    <row r="31" spans="1:7" ht="12" customHeight="1" thickBot="1">
      <c r="A31" s="150">
        <v>505</v>
      </c>
      <c r="B31" s="151" t="s">
        <v>64</v>
      </c>
      <c r="C31" s="6">
        <v>4987</v>
      </c>
      <c r="D31" s="7"/>
      <c r="E31" s="6">
        <v>647</v>
      </c>
      <c r="F31" s="7"/>
      <c r="G31" s="8">
        <f t="shared" si="1"/>
        <v>12.973731702426308</v>
      </c>
    </row>
    <row r="32" spans="1:7" s="147" customFormat="1" ht="12" customHeight="1" thickBot="1">
      <c r="A32" s="143">
        <v>600</v>
      </c>
      <c r="B32" s="144" t="s">
        <v>65</v>
      </c>
      <c r="C32" s="145">
        <v>215</v>
      </c>
      <c r="D32" s="146"/>
      <c r="E32" s="145">
        <v>24</v>
      </c>
      <c r="F32" s="146"/>
      <c r="G32" s="97">
        <f>E32/C32*100</f>
        <v>11.162790697674419</v>
      </c>
    </row>
    <row r="33" spans="1:7" s="147" customFormat="1" ht="12" customHeight="1" thickBot="1">
      <c r="A33" s="93">
        <v>700</v>
      </c>
      <c r="B33" s="94" t="s">
        <v>66</v>
      </c>
      <c r="C33" s="152">
        <f>SUM(C34:C38)</f>
        <v>198952</v>
      </c>
      <c r="D33" s="152">
        <f>SUM(D34:D38)</f>
        <v>0</v>
      </c>
      <c r="E33" s="152">
        <f>SUM(E34:E38)+1</f>
        <v>23803</v>
      </c>
      <c r="F33" s="153"/>
      <c r="G33" s="97">
        <f>E33/C33*100</f>
        <v>11.964192368008364</v>
      </c>
    </row>
    <row r="34" spans="1:7" s="147" customFormat="1" ht="12" customHeight="1">
      <c r="A34" s="154">
        <v>701</v>
      </c>
      <c r="B34" s="155" t="s">
        <v>67</v>
      </c>
      <c r="C34" s="156">
        <v>78843</v>
      </c>
      <c r="D34" s="155"/>
      <c r="E34" s="156">
        <v>9375</v>
      </c>
      <c r="F34" s="155"/>
      <c r="G34" s="8">
        <f aca="true" t="shared" si="2" ref="G34:G45">E34/C34*100</f>
        <v>11.890719531220274</v>
      </c>
    </row>
    <row r="35" spans="1:7" s="147" customFormat="1" ht="12" customHeight="1">
      <c r="A35" s="148">
        <v>702</v>
      </c>
      <c r="B35" s="149" t="s">
        <v>68</v>
      </c>
      <c r="C35" s="157">
        <v>78132</v>
      </c>
      <c r="D35" s="149"/>
      <c r="E35" s="157">
        <v>9415</v>
      </c>
      <c r="F35" s="149"/>
      <c r="G35" s="8">
        <f t="shared" si="2"/>
        <v>12.050120309220294</v>
      </c>
    </row>
    <row r="36" spans="1:7" s="147" customFormat="1" ht="12" customHeight="1">
      <c r="A36" s="148">
        <v>703</v>
      </c>
      <c r="B36" s="149" t="s">
        <v>131</v>
      </c>
      <c r="C36" s="157">
        <v>30561</v>
      </c>
      <c r="D36" s="149"/>
      <c r="E36" s="157">
        <v>4375</v>
      </c>
      <c r="F36" s="149"/>
      <c r="G36" s="8">
        <f t="shared" si="2"/>
        <v>14.315631033015935</v>
      </c>
    </row>
    <row r="37" spans="1:7" s="147" customFormat="1" ht="12" customHeight="1">
      <c r="A37" s="148">
        <v>707</v>
      </c>
      <c r="B37" s="158" t="s">
        <v>69</v>
      </c>
      <c r="C37" s="157">
        <v>5406</v>
      </c>
      <c r="D37" s="149"/>
      <c r="E37" s="157">
        <v>0</v>
      </c>
      <c r="F37" s="149"/>
      <c r="G37" s="8">
        <f t="shared" si="2"/>
        <v>0</v>
      </c>
    </row>
    <row r="38" spans="1:7" s="147" customFormat="1" ht="12" customHeight="1" thickBot="1">
      <c r="A38" s="150">
        <v>709</v>
      </c>
      <c r="B38" s="159" t="s">
        <v>70</v>
      </c>
      <c r="C38" s="160">
        <v>6010</v>
      </c>
      <c r="D38" s="151"/>
      <c r="E38" s="160">
        <v>637</v>
      </c>
      <c r="F38" s="151"/>
      <c r="G38" s="8">
        <f t="shared" si="2"/>
        <v>10.59900166389351</v>
      </c>
    </row>
    <row r="39" spans="1:7" s="147" customFormat="1" ht="12" customHeight="1" thickBot="1">
      <c r="A39" s="116">
        <v>800</v>
      </c>
      <c r="B39" s="127" t="s">
        <v>71</v>
      </c>
      <c r="C39" s="145">
        <f>SUM(C40:C41)</f>
        <v>24491</v>
      </c>
      <c r="D39" s="145">
        <f>SUM(D40:D41)</f>
        <v>0</v>
      </c>
      <c r="E39" s="145">
        <f>SUM(E40:E41)</f>
        <v>2901</v>
      </c>
      <c r="F39" s="146"/>
      <c r="G39" s="97">
        <f>E39/C39*100</f>
        <v>11.84516761259238</v>
      </c>
    </row>
    <row r="40" spans="1:7" s="147" customFormat="1" ht="12" customHeight="1">
      <c r="A40" s="154">
        <v>801</v>
      </c>
      <c r="B40" s="155" t="s">
        <v>72</v>
      </c>
      <c r="C40" s="156">
        <v>22218</v>
      </c>
      <c r="D40" s="155"/>
      <c r="E40" s="156">
        <v>2578</v>
      </c>
      <c r="F40" s="155"/>
      <c r="G40" s="8">
        <f t="shared" si="2"/>
        <v>11.603204608875686</v>
      </c>
    </row>
    <row r="41" spans="1:7" s="147" customFormat="1" ht="12" customHeight="1" thickBot="1">
      <c r="A41" s="150">
        <v>804</v>
      </c>
      <c r="B41" s="151" t="s">
        <v>73</v>
      </c>
      <c r="C41" s="160">
        <v>2273</v>
      </c>
      <c r="D41" s="151"/>
      <c r="E41" s="160">
        <v>323</v>
      </c>
      <c r="F41" s="151"/>
      <c r="G41" s="8">
        <f t="shared" si="2"/>
        <v>14.210294764628244</v>
      </c>
    </row>
    <row r="42" spans="1:7" s="147" customFormat="1" ht="12" customHeight="1" thickBot="1">
      <c r="A42" s="161">
        <v>1000</v>
      </c>
      <c r="B42" s="127" t="s">
        <v>75</v>
      </c>
      <c r="C42" s="145">
        <f>SUM(C43:C45)</f>
        <v>33551</v>
      </c>
      <c r="D42" s="145">
        <f>SUM(D43:D45)</f>
        <v>0</v>
      </c>
      <c r="E42" s="145">
        <f>SUM(E43:E45)</f>
        <v>7391</v>
      </c>
      <c r="F42" s="146"/>
      <c r="G42" s="97">
        <f>E42/C42*100</f>
        <v>22.02914965276743</v>
      </c>
    </row>
    <row r="43" spans="1:7" s="147" customFormat="1" ht="12" customHeight="1">
      <c r="A43" s="162">
        <v>1002</v>
      </c>
      <c r="B43" s="163" t="s">
        <v>100</v>
      </c>
      <c r="C43" s="157"/>
      <c r="D43" s="155"/>
      <c r="E43" s="157"/>
      <c r="F43" s="155"/>
      <c r="G43" s="8"/>
    </row>
    <row r="44" spans="1:7" s="165" customFormat="1" ht="12" customHeight="1">
      <c r="A44" s="164">
        <v>1003</v>
      </c>
      <c r="B44" s="158" t="s">
        <v>76</v>
      </c>
      <c r="C44" s="163">
        <v>32238</v>
      </c>
      <c r="D44" s="158"/>
      <c r="E44" s="163">
        <v>7226</v>
      </c>
      <c r="F44" s="158"/>
      <c r="G44" s="8">
        <f t="shared" si="2"/>
        <v>22.414541845027607</v>
      </c>
    </row>
    <row r="45" spans="1:7" s="147" customFormat="1" ht="12" customHeight="1" thickBot="1">
      <c r="A45" s="166">
        <v>1006</v>
      </c>
      <c r="B45" s="167" t="s">
        <v>77</v>
      </c>
      <c r="C45" s="168">
        <v>1313</v>
      </c>
      <c r="D45" s="169"/>
      <c r="E45" s="168">
        <v>165</v>
      </c>
      <c r="F45" s="169"/>
      <c r="G45" s="8">
        <f t="shared" si="2"/>
        <v>12.566641279512567</v>
      </c>
    </row>
    <row r="46" spans="1:7" ht="13.5" customHeight="1" hidden="1">
      <c r="A46" s="170">
        <v>1101</v>
      </c>
      <c r="B46" s="171" t="s">
        <v>78</v>
      </c>
      <c r="C46" s="130"/>
      <c r="D46" s="131"/>
      <c r="E46" s="130"/>
      <c r="F46" s="131"/>
      <c r="G46" s="172"/>
    </row>
    <row r="47" spans="1:7" ht="13.5" customHeight="1" hidden="1">
      <c r="A47" s="162">
        <v>1102</v>
      </c>
      <c r="B47" s="158" t="s">
        <v>79</v>
      </c>
      <c r="C47" s="107"/>
      <c r="D47" s="108"/>
      <c r="E47" s="107"/>
      <c r="F47" s="108"/>
      <c r="G47" s="8"/>
    </row>
    <row r="48" spans="1:7" ht="14.25" customHeight="1" hidden="1">
      <c r="A48" s="162">
        <v>1103</v>
      </c>
      <c r="B48" s="158" t="s">
        <v>80</v>
      </c>
      <c r="C48" s="107"/>
      <c r="D48" s="108"/>
      <c r="E48" s="107"/>
      <c r="F48" s="108"/>
      <c r="G48" s="8"/>
    </row>
    <row r="49" spans="1:7" ht="13.5" customHeight="1" hidden="1" thickBot="1">
      <c r="A49" s="173">
        <v>1104</v>
      </c>
      <c r="B49" s="142" t="s">
        <v>81</v>
      </c>
      <c r="C49" s="125"/>
      <c r="D49" s="126"/>
      <c r="E49" s="125"/>
      <c r="F49" s="126"/>
      <c r="G49" s="174"/>
    </row>
    <row r="50" spans="1:7" ht="13.5" customHeight="1" thickBot="1">
      <c r="A50" s="161">
        <v>1100</v>
      </c>
      <c r="B50" s="127" t="s">
        <v>74</v>
      </c>
      <c r="C50" s="2">
        <f>SUM(C51:C53)</f>
        <v>3184</v>
      </c>
      <c r="D50" s="2">
        <f>SUM(D51:D53)</f>
        <v>0</v>
      </c>
      <c r="E50" s="2">
        <f>SUM(E51:E53)</f>
        <v>414</v>
      </c>
      <c r="F50" s="175"/>
      <c r="G50" s="97">
        <f>E50/C50*100</f>
        <v>13.00251256281407</v>
      </c>
    </row>
    <row r="51" spans="1:7" ht="13.5" customHeight="1">
      <c r="A51" s="164">
        <v>1101</v>
      </c>
      <c r="B51" s="176" t="s">
        <v>101</v>
      </c>
      <c r="C51" s="120">
        <v>3184</v>
      </c>
      <c r="D51" s="177"/>
      <c r="E51" s="178">
        <v>414</v>
      </c>
      <c r="F51" s="179"/>
      <c r="G51" s="8">
        <f>E51/C51*100</f>
        <v>13.00251256281407</v>
      </c>
    </row>
    <row r="52" spans="1:7" ht="13.5" customHeight="1">
      <c r="A52" s="162">
        <v>1102</v>
      </c>
      <c r="B52" s="158" t="s">
        <v>102</v>
      </c>
      <c r="C52" s="107"/>
      <c r="D52" s="139"/>
      <c r="E52" s="140"/>
      <c r="F52" s="141"/>
      <c r="G52" s="8"/>
    </row>
    <row r="53" spans="1:7" ht="13.5" customHeight="1" thickBot="1">
      <c r="A53" s="180">
        <v>1103</v>
      </c>
      <c r="B53" s="159" t="s">
        <v>103</v>
      </c>
      <c r="C53" s="6"/>
      <c r="D53" s="181"/>
      <c r="E53" s="182"/>
      <c r="F53" s="183"/>
      <c r="G53" s="8"/>
    </row>
    <row r="54" spans="1:7" ht="13.5" customHeight="1" thickBot="1">
      <c r="A54" s="161">
        <v>1200</v>
      </c>
      <c r="B54" s="127" t="s">
        <v>104</v>
      </c>
      <c r="C54" s="1"/>
      <c r="D54" s="184"/>
      <c r="E54" s="185"/>
      <c r="F54" s="186"/>
      <c r="G54" s="187"/>
    </row>
    <row r="55" spans="1:7" ht="13.5" customHeight="1" thickBot="1">
      <c r="A55" s="188">
        <v>1300</v>
      </c>
      <c r="B55" s="189" t="s">
        <v>50</v>
      </c>
      <c r="C55" s="125">
        <v>2</v>
      </c>
      <c r="D55" s="190"/>
      <c r="E55" s="191"/>
      <c r="F55" s="192"/>
      <c r="G55" s="193">
        <f>E55/C55*100</f>
        <v>0</v>
      </c>
    </row>
    <row r="56" spans="1:7" ht="16.5" customHeight="1" thickBot="1">
      <c r="A56" s="194"/>
      <c r="B56" s="195" t="s">
        <v>105</v>
      </c>
      <c r="C56" s="1">
        <f>C5+C14+C15+C19+C27+C32+C33+C39+C42+C50+C55</f>
        <v>326168</v>
      </c>
      <c r="D56" s="1">
        <f>D5+D14+D15+D19+D27+D32+D33+D39+D42+D50+D55</f>
        <v>0</v>
      </c>
      <c r="E56" s="1">
        <f>E5+E14+E15+E19+E27+E32+E33+E39+E42+E50+E55+1</f>
        <v>42680</v>
      </c>
      <c r="F56" s="186"/>
      <c r="G56" s="187">
        <f>E56/C56*100</f>
        <v>13.085281204777907</v>
      </c>
    </row>
    <row r="57" ht="9.75" customHeight="1"/>
    <row r="58" spans="1:2" ht="14.25">
      <c r="A58" s="84" t="s">
        <v>116</v>
      </c>
      <c r="B58" s="84"/>
    </row>
    <row r="59" spans="1:2" ht="14.25">
      <c r="A59" s="85" t="s">
        <v>115</v>
      </c>
      <c r="B59" s="85"/>
    </row>
    <row r="61" ht="12.75">
      <c r="A61" s="10" t="s">
        <v>117</v>
      </c>
    </row>
    <row r="62" ht="12.75">
      <c r="A62" s="10" t="s">
        <v>118</v>
      </c>
    </row>
  </sheetData>
  <sheetProtection/>
  <mergeCells count="4">
    <mergeCell ref="A58:B58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2017-03-13T09:27:37Z</dcterms:modified>
  <cp:category/>
  <cp:version/>
  <cp:contentType/>
  <cp:contentStatus/>
</cp:coreProperties>
</file>