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<sst xmlns="http://schemas.openxmlformats.org/spreadsheetml/2006/main" count="140" uniqueCount="134">
  <si>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</si>
  <si>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</si>
  <si>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</si>
  <si>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</si>
  <si>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</si>
  <si>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</si>
  <si>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</si>
  <si>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</si>
  <si>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</si>
  <si>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</si>
  <si>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</si>
  <si>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</si>
  <si>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</si>
  <si>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</si>
  <si>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</si>
  <si>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</si>
  <si>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</si>
  <si>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</si>
  <si>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</si>
  <si>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</si>
  <si>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</si>
  <si>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</si>
  <si>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</si>
  <si>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</si>
  <si>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</si>
  <si>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</si>
  <si>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</si>
  <si>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</si>
  <si>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</si>
  <si>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</si>
  <si>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</si>
  <si>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</si>
  <si>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</si>
  <si>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</si>
  <si>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</si>
  <si>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</si>
  <si>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</si>
  <si>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</si>
  <si>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</si>
  <si>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</si>
  <si>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</si>
  <si>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</si>
  <si>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</si>
  <si>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</si>
  <si>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</si>
  <si>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</si>
  <si>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</si>
  <si>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</si>
  <si>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</si>
  <si>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</si>
  <si>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</si>
  <si>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</si>
  <si>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</si>
  <si>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</si>
  <si>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</si>
  <si>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</si>
  <si>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</si>
  <si>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</si>
  <si>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</si>
  <si>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</si>
  <si>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</si>
  <si>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</si>
  <si>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</si>
  <si>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</si>
  <si>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</si>
  <si>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</si>
  <si>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</si>
  <si>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</si>
  <si>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</si>
  <si>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</si>
  <si>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</si>
  <si>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</si>
  <si>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</si>
  <si>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</si>
  <si>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</si>
  <si>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</si>
  <si>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</si>
  <si>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</si>
  <si>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</si>
  <si>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</si>
  <si>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</si>
  <si>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</si>
  <si>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</si>
  <si>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</si>
  <si>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</si>
  <si>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</si>
  <si>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</si>
  <si>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</si>
  <si>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</si>
  <si>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</si>
  <si>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</si>
  <si>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</si>
  <si>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</si>
  <si>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</si>
  <si>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</si>
  <si>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</si>
  <si>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</si>
  <si>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</si>
  <si>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</si>
  <si>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</si>
  <si>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</si>
  <si>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</si>
  <si>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</si>
  <si>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</si>
  <si>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</si>
  <si>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</si>
  <si>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</si>
  <si>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</si>
  <si>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</si>
  <si>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</si>
  <si>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</si>
  <si>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</si>
  <si>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</si>
  <si>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</si>
  <si>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</si>
  <si>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</si>
  <si>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</si>
  <si>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</si>
  <si>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</si>
  <si>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</si>
  <si>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</si>
  <si>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</si>
  <si>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</si>
  <si>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</si>
  <si>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</si>
  <si>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</si>
  <si>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</si>
  <si>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</si>
  <si>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</si>
  <si>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</si>
  <si>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</si>
  <si>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</si>
  <si>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расходам  по состоянию на 01 апреля 2018 года</t>
  </si>
  <si>
    <t>по доходам по состоянию на 01 апреля 2018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</si>
</sst>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180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180" fontId="1" fillId="0" borderId="17" xfId="0" applyNumberFormat="1" applyFon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wrapText="1"/>
    </xf>
    <xf numFmtId="180" fontId="1" fillId="0" borderId="18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180" fontId="1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6" xfId="0" applyFont="1" applyBorder="1" applyAlignment="1">
      <alignment vertical="center"/>
    </xf>
    <xf numFmtId="180" fontId="0" fillId="0" borderId="18" xfId="0" applyNumberFormat="1" applyFont="1" applyBorder="1" applyAlignment="1">
      <alignment horizontal="center" wrapText="1"/>
    </xf>
    <xf numFmtId="180" fontId="0" fillId="0" borderId="13" xfId="0" applyNumberFormat="1" applyFont="1" applyBorder="1" applyAlignment="1">
      <alignment horizontal="center"/>
    </xf>
    <xf numFmtId="180" fontId="0" fillId="0" borderId="23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180" fontId="0" fillId="0" borderId="13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22" xfId="0" applyFont="1" applyFill="1" applyBorder="1" applyAlignment="1">
      <alignment wrapText="1"/>
    </xf>
    <xf numFmtId="180" fontId="1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6" xfId="0" applyFont="1" applyBorder="1" applyAlignment="1">
      <alignment/>
    </xf>
    <xf numFmtId="0" fontId="12" fillId="0" borderId="28" xfId="0" applyFont="1" applyBorder="1" applyAlignment="1">
      <alignment/>
    </xf>
    <xf numFmtId="0" fontId="14" fillId="0" borderId="0" xfId="0" applyFont="1" applyAlignment="1">
      <alignment/>
    </xf>
    <xf numFmtId="180" fontId="0" fillId="33" borderId="27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wrapText="1"/>
    </xf>
    <xf numFmtId="180" fontId="12" fillId="33" borderId="11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0" fillId="0" borderId="18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Border="1" applyAlignment="1">
      <alignment/>
    </xf>
    <xf numFmtId="180" fontId="0" fillId="33" borderId="27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0" fontId="0" fillId="0" borderId="18" xfId="0" applyFont="1" applyBorder="1" applyAlignment="1">
      <alignment wrapText="1"/>
    </xf>
    <xf numFmtId="180" fontId="0" fillId="35" borderId="13" xfId="0" applyNumberFormat="1" applyFont="1" applyFill="1" applyBorder="1" applyAlignment="1">
      <alignment horizontal="center"/>
    </xf>
    <xf numFmtId="0" fontId="10" fillId="35" borderId="22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0" fillId="34" borderId="27" xfId="0" applyNumberFormat="1" applyFont="1" applyFill="1" applyBorder="1" applyAlignment="1">
      <alignment horizontal="center"/>
    </xf>
    <xf numFmtId="0" fontId="4" fillId="34" borderId="29" xfId="0" applyFont="1" applyFill="1" applyBorder="1" applyAlignment="1">
      <alignment wrapText="1"/>
    </xf>
    <xf numFmtId="0" fontId="0" fillId="34" borderId="27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28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26" xfId="0" applyFill="1" applyBorder="1" applyAlignment="1">
      <alignment horizontal="center"/>
    </xf>
    <xf numFmtId="0" fontId="3" fillId="34" borderId="3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" fontId="0" fillId="34" borderId="31" xfId="0" applyNumberForma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180" fontId="0" fillId="34" borderId="31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45" xfId="0" applyFill="1" applyBorder="1" applyAlignment="1">
      <alignment/>
    </xf>
    <xf numFmtId="1" fontId="0" fillId="34" borderId="17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18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wrapText="1"/>
    </xf>
    <xf numFmtId="0" fontId="0" fillId="34" borderId="46" xfId="0" applyFill="1" applyBorder="1" applyAlignment="1">
      <alignment/>
    </xf>
    <xf numFmtId="1" fontId="0" fillId="34" borderId="13" xfId="0" applyNumberFormat="1" applyFill="1" applyBorder="1" applyAlignment="1">
      <alignment/>
    </xf>
    <xf numFmtId="0" fontId="0" fillId="34" borderId="47" xfId="0" applyFont="1" applyFill="1" applyBorder="1" applyAlignment="1">
      <alignment/>
    </xf>
    <xf numFmtId="0" fontId="0" fillId="34" borderId="22" xfId="0" applyFill="1" applyBorder="1" applyAlignment="1">
      <alignment wrapText="1"/>
    </xf>
    <xf numFmtId="0" fontId="0" fillId="34" borderId="14" xfId="0" applyFont="1" applyFill="1" applyBorder="1" applyAlignment="1">
      <alignment horizontal="right" wrapText="1"/>
    </xf>
    <xf numFmtId="0" fontId="0" fillId="34" borderId="1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wrapText="1"/>
    </xf>
    <xf numFmtId="49" fontId="0" fillId="34" borderId="13" xfId="0" applyNumberFormat="1" applyFill="1" applyBorder="1" applyAlignment="1">
      <alignment horizontal="center" vertical="center"/>
    </xf>
    <xf numFmtId="0" fontId="0" fillId="34" borderId="32" xfId="0" applyFill="1" applyBorder="1" applyAlignment="1">
      <alignment wrapText="1"/>
    </xf>
    <xf numFmtId="0" fontId="0" fillId="34" borderId="2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22" xfId="0" applyFont="1" applyFill="1" applyBorder="1" applyAlignment="1">
      <alignment/>
    </xf>
    <xf numFmtId="0" fontId="0" fillId="34" borderId="22" xfId="0" applyFont="1" applyFill="1" applyBorder="1" applyAlignment="1">
      <alignment wrapText="1"/>
    </xf>
    <xf numFmtId="0" fontId="1" fillId="34" borderId="13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wrapText="1"/>
    </xf>
    <xf numFmtId="49" fontId="1" fillId="34" borderId="13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7" xfId="0" applyFill="1" applyBorder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1" fillId="34" borderId="16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2" xfId="0" applyFill="1" applyBorder="1" applyAlignment="1">
      <alignment/>
    </xf>
    <xf numFmtId="3" fontId="1" fillId="34" borderId="18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22" xfId="0" applyFont="1" applyFill="1" applyBorder="1" applyAlignment="1">
      <alignment horizontal="left" wrapText="1"/>
    </xf>
    <xf numFmtId="0" fontId="1" fillId="34" borderId="22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left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49" xfId="0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14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1.7109375" style="141" customWidth="1"/>
    <col min="2" max="2" width="47.57421875" style="141" customWidth="1"/>
    <col min="3" max="3" width="8.421875" style="141" customWidth="1"/>
    <col min="4" max="4" width="7.8515625" style="141" customWidth="1"/>
    <col min="5" max="5" width="7.7109375" style="141" customWidth="1"/>
    <col min="6" max="6" width="8.140625" style="141" customWidth="1"/>
    <col min="7" max="7" width="6.7109375" style="141" customWidth="1"/>
    <col min="8" max="16384" width="9.140625" style="141" customWidth="1"/>
  </cols>
  <sheetData>
    <row r="1" spans="1:7" ht="12.75">
      <c r="A1" s="140" t="s">
        <v>106</v>
      </c>
      <c r="B1" s="140"/>
      <c r="C1" s="140"/>
      <c r="D1" s="140"/>
      <c r="E1" s="140"/>
      <c r="F1" s="140"/>
      <c r="G1" s="140"/>
    </row>
    <row r="2" spans="1:7" ht="12.75" customHeight="1">
      <c r="A2" s="140" t="s">
        <v>133</v>
      </c>
      <c r="B2" s="140"/>
      <c r="C2" s="140"/>
      <c r="D2" s="140"/>
      <c r="E2" s="140"/>
      <c r="F2" s="140"/>
      <c r="G2" s="140"/>
    </row>
    <row r="3" spans="5:7" ht="11.25" customHeight="1" thickBot="1">
      <c r="E3" s="142" t="s">
        <v>0</v>
      </c>
      <c r="F3" s="142"/>
      <c r="G3" s="142"/>
    </row>
    <row r="4" spans="1:7" ht="12.75">
      <c r="A4" s="143" t="s">
        <v>1</v>
      </c>
      <c r="B4" s="143" t="s">
        <v>2</v>
      </c>
      <c r="C4" s="144" t="s">
        <v>85</v>
      </c>
      <c r="D4" s="144" t="s">
        <v>87</v>
      </c>
      <c r="E4" s="145" t="s">
        <v>3</v>
      </c>
      <c r="F4" s="144" t="s">
        <v>86</v>
      </c>
      <c r="G4" s="146" t="s">
        <v>88</v>
      </c>
    </row>
    <row r="5" spans="1:7" ht="12.75">
      <c r="A5" s="147"/>
      <c r="B5" s="147"/>
      <c r="C5" s="148"/>
      <c r="D5" s="148"/>
      <c r="E5" s="149"/>
      <c r="F5" s="148"/>
      <c r="G5" s="150"/>
    </row>
    <row r="6" spans="1:7" ht="21" customHeight="1" thickBot="1">
      <c r="A6" s="151"/>
      <c r="B6" s="151"/>
      <c r="C6" s="152"/>
      <c r="D6" s="152"/>
      <c r="E6" s="153"/>
      <c r="F6" s="152"/>
      <c r="G6" s="154"/>
    </row>
    <row r="7" spans="1:7" ht="16.5" customHeight="1" thickBot="1">
      <c r="A7" s="155" t="s">
        <v>4</v>
      </c>
      <c r="B7" s="156" t="s">
        <v>5</v>
      </c>
      <c r="C7" s="157">
        <f>SUM(C8:C24)</f>
        <v>111021</v>
      </c>
      <c r="D7" s="158">
        <f>SUM(D8:D24)</f>
        <v>27755.25</v>
      </c>
      <c r="E7" s="157">
        <f>SUM(E8:E24)+1</f>
        <v>25103</v>
      </c>
      <c r="F7" s="159">
        <f>E7/D7*100</f>
        <v>90.44415020581692</v>
      </c>
      <c r="G7" s="159">
        <f>E7/C7*100</f>
        <v>22.61103755145423</v>
      </c>
    </row>
    <row r="8" spans="1:7" ht="13.5" customHeight="1">
      <c r="A8" s="160" t="s">
        <v>6</v>
      </c>
      <c r="B8" s="161" t="s">
        <v>7</v>
      </c>
      <c r="C8" s="162">
        <v>89671</v>
      </c>
      <c r="D8" s="163">
        <f>C8/12*3</f>
        <v>22417.75</v>
      </c>
      <c r="E8" s="161">
        <v>19631</v>
      </c>
      <c r="F8" s="164">
        <f>E8/D8*100</f>
        <v>87.56900224152736</v>
      </c>
      <c r="G8" s="164">
        <f>E8/C8*100</f>
        <v>21.89225056038184</v>
      </c>
    </row>
    <row r="9" spans="1:7" ht="27.75" customHeight="1">
      <c r="A9" s="165" t="s">
        <v>107</v>
      </c>
      <c r="B9" s="166" t="s">
        <v>109</v>
      </c>
      <c r="C9" s="167">
        <v>2340</v>
      </c>
      <c r="D9" s="168">
        <f>C9/12*3</f>
        <v>585</v>
      </c>
      <c r="E9" s="169">
        <v>555</v>
      </c>
      <c r="F9" s="118">
        <f>E9/D9*100</f>
        <v>94.87179487179486</v>
      </c>
      <c r="G9" s="118">
        <f>E9/C9*100</f>
        <v>23.717948717948715</v>
      </c>
    </row>
    <row r="10" spans="1:7" ht="27.75" customHeight="1">
      <c r="A10" s="165" t="s">
        <v>120</v>
      </c>
      <c r="B10" s="170" t="s">
        <v>121</v>
      </c>
      <c r="C10" s="167">
        <v>1516</v>
      </c>
      <c r="D10" s="168">
        <f>C10/12*3</f>
        <v>379</v>
      </c>
      <c r="E10" s="171">
        <v>217</v>
      </c>
      <c r="F10" s="118">
        <f>E10/D10*100</f>
        <v>57.25593667546174</v>
      </c>
      <c r="G10" s="118">
        <f>E10/C10*100</f>
        <v>14.313984168865435</v>
      </c>
    </row>
    <row r="11" spans="1:7" ht="24.75" customHeight="1">
      <c r="A11" s="172" t="s">
        <v>8</v>
      </c>
      <c r="B11" s="173" t="s">
        <v>9</v>
      </c>
      <c r="C11" s="167">
        <v>2642</v>
      </c>
      <c r="D11" s="168">
        <f>C11/12*3</f>
        <v>660.5</v>
      </c>
      <c r="E11" s="171">
        <v>526</v>
      </c>
      <c r="F11" s="118">
        <f>E11/D11*100</f>
        <v>79.63663890991674</v>
      </c>
      <c r="G11" s="118">
        <f>E11/C11*100</f>
        <v>19.909159727479185</v>
      </c>
    </row>
    <row r="12" spans="1:7" ht="12" customHeight="1">
      <c r="A12" s="174" t="s">
        <v>10</v>
      </c>
      <c r="B12" s="175" t="s">
        <v>11</v>
      </c>
      <c r="C12" s="167"/>
      <c r="D12" s="168"/>
      <c r="E12" s="176"/>
      <c r="F12" s="177"/>
      <c r="G12" s="177"/>
    </row>
    <row r="13" spans="1:7" ht="25.5" customHeight="1">
      <c r="A13" s="174" t="s">
        <v>108</v>
      </c>
      <c r="B13" s="175" t="s">
        <v>110</v>
      </c>
      <c r="C13" s="167">
        <v>65</v>
      </c>
      <c r="D13" s="168">
        <f>C13/12*3</f>
        <v>16.25</v>
      </c>
      <c r="E13" s="176">
        <v>13</v>
      </c>
      <c r="F13" s="118">
        <f>E13/D13*100</f>
        <v>80</v>
      </c>
      <c r="G13" s="118">
        <f>E13/C13*100</f>
        <v>20</v>
      </c>
    </row>
    <row r="14" spans="1:7" ht="12.75" customHeight="1">
      <c r="A14" s="174" t="s">
        <v>12</v>
      </c>
      <c r="B14" s="175" t="s">
        <v>13</v>
      </c>
      <c r="C14" s="167">
        <v>2619</v>
      </c>
      <c r="D14" s="168">
        <f>C14/12*3</f>
        <v>654.75</v>
      </c>
      <c r="E14" s="176">
        <v>303</v>
      </c>
      <c r="F14" s="118">
        <f>E14/D14*100</f>
        <v>46.27720504009164</v>
      </c>
      <c r="G14" s="118">
        <f>E14/C14*100</f>
        <v>11.56930126002291</v>
      </c>
    </row>
    <row r="15" spans="1:7" ht="12.75">
      <c r="A15" s="178" t="s">
        <v>14</v>
      </c>
      <c r="B15" s="176" t="s">
        <v>15</v>
      </c>
      <c r="C15" s="167">
        <v>5028</v>
      </c>
      <c r="D15" s="168">
        <f>C15/12*3</f>
        <v>1257</v>
      </c>
      <c r="E15" s="176">
        <v>1248</v>
      </c>
      <c r="F15" s="118">
        <f>E15/D15*100</f>
        <v>99.28400954653938</v>
      </c>
      <c r="G15" s="118">
        <f>E15/C15*100</f>
        <v>24.821002386634845</v>
      </c>
    </row>
    <row r="16" spans="1:7" ht="12.75">
      <c r="A16" s="178" t="s">
        <v>16</v>
      </c>
      <c r="B16" s="179" t="s">
        <v>17</v>
      </c>
      <c r="C16" s="167">
        <v>2</v>
      </c>
      <c r="D16" s="168">
        <f>C16/12*3</f>
        <v>0.5</v>
      </c>
      <c r="E16" s="176"/>
      <c r="F16" s="118">
        <f>E16/D16*100</f>
        <v>0</v>
      </c>
      <c r="G16" s="118">
        <f>E16/C16*100</f>
        <v>0</v>
      </c>
    </row>
    <row r="17" spans="1:7" ht="25.5">
      <c r="A17" s="178" t="s">
        <v>18</v>
      </c>
      <c r="B17" s="180" t="s">
        <v>89</v>
      </c>
      <c r="C17" s="167"/>
      <c r="D17" s="168"/>
      <c r="E17" s="176"/>
      <c r="F17" s="118"/>
      <c r="G17" s="118"/>
    </row>
    <row r="18" spans="1:7" ht="24" customHeight="1">
      <c r="A18" s="181" t="s">
        <v>19</v>
      </c>
      <c r="B18" s="173" t="s">
        <v>90</v>
      </c>
      <c r="C18" s="167">
        <v>6234</v>
      </c>
      <c r="D18" s="168">
        <f>C18/12*3</f>
        <v>1558.5</v>
      </c>
      <c r="E18" s="176">
        <v>1971</v>
      </c>
      <c r="F18" s="118">
        <f>E18/D18*100</f>
        <v>126.46775745909528</v>
      </c>
      <c r="G18" s="118">
        <f>E18/C18*100</f>
        <v>31.61693936477382</v>
      </c>
    </row>
    <row r="19" spans="1:7" ht="15" customHeight="1">
      <c r="A19" s="181" t="s">
        <v>20</v>
      </c>
      <c r="B19" s="182" t="s">
        <v>21</v>
      </c>
      <c r="C19" s="167">
        <v>138</v>
      </c>
      <c r="D19" s="168">
        <f>C19/12*3</f>
        <v>34.5</v>
      </c>
      <c r="E19" s="176">
        <v>2</v>
      </c>
      <c r="F19" s="118">
        <f>E19/D19*100</f>
        <v>5.797101449275362</v>
      </c>
      <c r="G19" s="118">
        <f>E19/C19*100</f>
        <v>1.4492753623188406</v>
      </c>
    </row>
    <row r="20" spans="1:7" ht="25.5">
      <c r="A20" s="178" t="s">
        <v>22</v>
      </c>
      <c r="B20" s="183" t="s">
        <v>23</v>
      </c>
      <c r="C20" s="167">
        <v>366</v>
      </c>
      <c r="D20" s="168">
        <f>C20/12*3</f>
        <v>91.5</v>
      </c>
      <c r="E20" s="176">
        <v>175</v>
      </c>
      <c r="F20" s="118">
        <f>E20/D20*100</f>
        <v>191.25683060109287</v>
      </c>
      <c r="G20" s="118">
        <f>E20/C20*100</f>
        <v>47.81420765027322</v>
      </c>
    </row>
    <row r="21" spans="1:7" ht="25.5">
      <c r="A21" s="178" t="s">
        <v>24</v>
      </c>
      <c r="B21" s="183" t="s">
        <v>25</v>
      </c>
      <c r="C21" s="167">
        <v>385</v>
      </c>
      <c r="D21" s="168">
        <f>C21/12*3</f>
        <v>96.25</v>
      </c>
      <c r="E21" s="176">
        <v>403</v>
      </c>
      <c r="F21" s="118">
        <f>E21/D21*100</f>
        <v>418.7012987012987</v>
      </c>
      <c r="G21" s="118">
        <f>E21/C21*100</f>
        <v>104.67532467532467</v>
      </c>
    </row>
    <row r="22" spans="1:7" ht="12.75">
      <c r="A22" s="184" t="s">
        <v>26</v>
      </c>
      <c r="B22" s="183" t="s">
        <v>27</v>
      </c>
      <c r="C22" s="167"/>
      <c r="D22" s="168"/>
      <c r="E22" s="176"/>
      <c r="F22" s="118"/>
      <c r="G22" s="118"/>
    </row>
    <row r="23" spans="1:7" ht="15.75" customHeight="1">
      <c r="A23" s="178" t="s">
        <v>28</v>
      </c>
      <c r="B23" s="183" t="s">
        <v>29</v>
      </c>
      <c r="C23" s="167">
        <v>15</v>
      </c>
      <c r="D23" s="168">
        <f>C23/12*3</f>
        <v>3.75</v>
      </c>
      <c r="E23" s="176">
        <v>58</v>
      </c>
      <c r="F23" s="118">
        <f>E23/D23*100</f>
        <v>1546.6666666666667</v>
      </c>
      <c r="G23" s="118">
        <f>E23/C23*100</f>
        <v>386.6666666666667</v>
      </c>
    </row>
    <row r="24" spans="1:7" ht="13.5" thickBot="1">
      <c r="A24" s="185" t="s">
        <v>30</v>
      </c>
      <c r="B24" s="186" t="s">
        <v>31</v>
      </c>
      <c r="C24" s="187"/>
      <c r="D24" s="188"/>
      <c r="E24" s="186"/>
      <c r="F24" s="189"/>
      <c r="G24" s="189"/>
    </row>
    <row r="25" spans="1:7" ht="15" customHeight="1" thickBot="1">
      <c r="A25" s="190" t="s">
        <v>32</v>
      </c>
      <c r="B25" s="191" t="s">
        <v>33</v>
      </c>
      <c r="C25" s="192">
        <f>C26+C36</f>
        <v>279045</v>
      </c>
      <c r="D25" s="192">
        <f>D26+D36</f>
        <v>60010</v>
      </c>
      <c r="E25" s="192">
        <f>E26+E36</f>
        <v>56903</v>
      </c>
      <c r="F25" s="193">
        <f>E25/D25*100</f>
        <v>94.8225295784036</v>
      </c>
      <c r="G25" s="193">
        <f>E25/C25*100</f>
        <v>20.39205146123385</v>
      </c>
    </row>
    <row r="26" spans="1:7" ht="28.5" customHeight="1" thickBot="1">
      <c r="A26" s="194" t="s">
        <v>34</v>
      </c>
      <c r="B26" s="195" t="s">
        <v>35</v>
      </c>
      <c r="C26" s="192">
        <f>SUM(C27,C29,C32,C33,C34)</f>
        <v>279045</v>
      </c>
      <c r="D26" s="192">
        <f>SUM(D27,D29,D32,D33,D34)</f>
        <v>60010</v>
      </c>
      <c r="E26" s="192">
        <f>SUM(E27,E29,E32,E33,E34)</f>
        <v>60010</v>
      </c>
      <c r="F26" s="193">
        <f>E26/D26*100</f>
        <v>100</v>
      </c>
      <c r="G26" s="193">
        <f>E26/C26*100</f>
        <v>21.50549194574352</v>
      </c>
    </row>
    <row r="27" spans="1:7" ht="25.5">
      <c r="A27" s="196" t="s">
        <v>128</v>
      </c>
      <c r="B27" s="197" t="s">
        <v>127</v>
      </c>
      <c r="C27" s="198">
        <v>36448</v>
      </c>
      <c r="D27" s="198">
        <v>9111</v>
      </c>
      <c r="E27" s="199">
        <v>9111</v>
      </c>
      <c r="F27" s="118">
        <f aca="true" t="shared" si="0" ref="F27:F33">E27/D27*100</f>
        <v>100</v>
      </c>
      <c r="G27" s="118">
        <f>E27/C27*100</f>
        <v>24.99725636523266</v>
      </c>
    </row>
    <row r="28" spans="1:7" ht="12.75">
      <c r="A28" s="200">
        <v>20215001</v>
      </c>
      <c r="B28" s="201" t="s">
        <v>91</v>
      </c>
      <c r="C28" s="198">
        <v>36448</v>
      </c>
      <c r="D28" s="198">
        <v>9111</v>
      </c>
      <c r="E28" s="199">
        <v>9111</v>
      </c>
      <c r="F28" s="118">
        <f t="shared" si="0"/>
        <v>100</v>
      </c>
      <c r="G28" s="118">
        <f>E28/C28*100</f>
        <v>24.99725636523266</v>
      </c>
    </row>
    <row r="29" spans="1:7" ht="29.25" customHeight="1">
      <c r="A29" s="181" t="s">
        <v>123</v>
      </c>
      <c r="B29" s="183" t="s">
        <v>124</v>
      </c>
      <c r="C29" s="177">
        <v>94845</v>
      </c>
      <c r="D29" s="177">
        <v>15918</v>
      </c>
      <c r="E29" s="176">
        <v>15918</v>
      </c>
      <c r="F29" s="118">
        <f t="shared" si="0"/>
        <v>100</v>
      </c>
      <c r="G29" s="118">
        <f>E29/C29*100</f>
        <v>16.78317254467816</v>
      </c>
    </row>
    <row r="30" spans="1:7" ht="51" hidden="1">
      <c r="A30" s="181" t="s">
        <v>92</v>
      </c>
      <c r="B30" s="202" t="s">
        <v>93</v>
      </c>
      <c r="C30" s="177"/>
      <c r="D30" s="177"/>
      <c r="E30" s="176"/>
      <c r="F30" s="118"/>
      <c r="G30" s="118"/>
    </row>
    <row r="31" spans="1:7" ht="12.75" customHeight="1" hidden="1">
      <c r="A31" s="172"/>
      <c r="B31" s="203"/>
      <c r="C31" s="177"/>
      <c r="D31" s="177"/>
      <c r="E31" s="176"/>
      <c r="F31" s="118" t="e">
        <f t="shared" si="0"/>
        <v>#DIV/0!</v>
      </c>
      <c r="G31" s="118" t="e">
        <f>E31/C31*100</f>
        <v>#DIV/0!</v>
      </c>
    </row>
    <row r="32" spans="1:7" ht="31.5" customHeight="1">
      <c r="A32" s="204" t="s">
        <v>126</v>
      </c>
      <c r="B32" s="183" t="s">
        <v>125</v>
      </c>
      <c r="C32" s="177">
        <v>147594</v>
      </c>
      <c r="D32" s="177">
        <v>34937</v>
      </c>
      <c r="E32" s="176">
        <v>34937</v>
      </c>
      <c r="F32" s="118">
        <f t="shared" si="0"/>
        <v>100</v>
      </c>
      <c r="G32" s="118">
        <f>E32/C32*100</f>
        <v>23.671016436982534</v>
      </c>
    </row>
    <row r="33" spans="1:7" ht="15" customHeight="1">
      <c r="A33" s="205" t="s">
        <v>129</v>
      </c>
      <c r="B33" s="206" t="s">
        <v>36</v>
      </c>
      <c r="C33" s="177">
        <v>110</v>
      </c>
      <c r="D33" s="177">
        <v>44</v>
      </c>
      <c r="E33" s="176">
        <v>44</v>
      </c>
      <c r="F33" s="118">
        <f t="shared" si="0"/>
        <v>100</v>
      </c>
      <c r="G33" s="118">
        <f>E33/C33*100</f>
        <v>40</v>
      </c>
    </row>
    <row r="34" spans="1:7" ht="24.75" customHeight="1">
      <c r="A34" s="181" t="s">
        <v>37</v>
      </c>
      <c r="B34" s="183" t="s">
        <v>94</v>
      </c>
      <c r="C34" s="177">
        <v>48</v>
      </c>
      <c r="D34" s="177"/>
      <c r="E34" s="176"/>
      <c r="F34" s="118"/>
      <c r="G34" s="118">
        <f>E34/C34*100</f>
        <v>0</v>
      </c>
    </row>
    <row r="35" spans="1:7" ht="26.25" customHeight="1">
      <c r="A35" s="207" t="s">
        <v>37</v>
      </c>
      <c r="B35" s="208" t="s">
        <v>38</v>
      </c>
      <c r="C35" s="189"/>
      <c r="D35" s="189"/>
      <c r="E35" s="186"/>
      <c r="F35" s="189"/>
      <c r="G35" s="189"/>
    </row>
    <row r="36" spans="1:7" ht="54" customHeight="1" thickBot="1">
      <c r="A36" s="207" t="s">
        <v>130</v>
      </c>
      <c r="B36" s="208" t="s">
        <v>95</v>
      </c>
      <c r="C36" s="189"/>
      <c r="D36" s="186"/>
      <c r="E36" s="189">
        <v>-3107</v>
      </c>
      <c r="F36" s="186"/>
      <c r="G36" s="189"/>
    </row>
    <row r="37" spans="1:7" ht="27" customHeight="1" thickBot="1">
      <c r="A37" s="209" t="s">
        <v>39</v>
      </c>
      <c r="B37" s="210" t="s">
        <v>40</v>
      </c>
      <c r="C37" s="192"/>
      <c r="D37" s="192"/>
      <c r="E37" s="211"/>
      <c r="F37" s="192"/>
      <c r="G37" s="192"/>
    </row>
    <row r="38" spans="1:7" ht="18" customHeight="1" thickBot="1">
      <c r="A38" s="212" t="s">
        <v>41</v>
      </c>
      <c r="B38" s="213"/>
      <c r="C38" s="192">
        <f>C7+C25</f>
        <v>390066</v>
      </c>
      <c r="D38" s="192">
        <f>D7+D25</f>
        <v>87765.25</v>
      </c>
      <c r="E38" s="192">
        <f>E7+E25</f>
        <v>82006</v>
      </c>
      <c r="F38" s="214">
        <f>E38/D38*100</f>
        <v>93.43789255998244</v>
      </c>
      <c r="G38" s="214">
        <f>E38/C38*100</f>
        <v>21.023621643516737</v>
      </c>
    </row>
    <row r="39" ht="10.5" customHeight="1">
      <c r="A39" s="215"/>
    </row>
    <row r="40" ht="12.75" hidden="1"/>
    <row r="41" spans="1:2" ht="14.25">
      <c r="A41" s="216" t="s">
        <v>116</v>
      </c>
      <c r="B41" s="216"/>
    </row>
    <row r="42" spans="1:2" ht="14.25">
      <c r="A42" s="217" t="s">
        <v>115</v>
      </c>
      <c r="B42" s="217"/>
    </row>
    <row r="44" ht="12.75">
      <c r="A44" s="141" t="s">
        <v>117</v>
      </c>
    </row>
    <row r="45" ht="12.75">
      <c r="A45" s="141" t="s">
        <v>118</v>
      </c>
    </row>
  </sheetData>
  <sheetProtection/>
  <mergeCells count="12">
    <mergeCell ref="G4:G6"/>
    <mergeCell ref="A38:B38"/>
    <mergeCell ref="A4:A6"/>
    <mergeCell ref="B4:B6"/>
    <mergeCell ref="C4:C6"/>
    <mergeCell ref="D4:D6"/>
    <mergeCell ref="A41:B41"/>
    <mergeCell ref="A1:G1"/>
    <mergeCell ref="A2:G2"/>
    <mergeCell ref="E3:G3"/>
    <mergeCell ref="E4:E6"/>
    <mergeCell ref="F4:F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6">
      <selection activeCell="P14" sqref="P14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138" t="s">
        <v>106</v>
      </c>
      <c r="B1" s="138"/>
      <c r="C1" s="138"/>
      <c r="D1" s="138"/>
      <c r="E1" s="138"/>
      <c r="F1" s="138"/>
      <c r="G1" s="138"/>
    </row>
    <row r="2" spans="1:7" ht="12.75">
      <c r="A2" s="138" t="s">
        <v>132</v>
      </c>
      <c r="B2" s="138"/>
      <c r="C2" s="138"/>
      <c r="D2" s="138"/>
      <c r="E2" s="138"/>
      <c r="F2" s="138"/>
      <c r="G2" s="138"/>
    </row>
    <row r="3" spans="5:7" ht="12.75" customHeight="1" thickBot="1">
      <c r="E3" s="139" t="s">
        <v>42</v>
      </c>
      <c r="F3" s="139"/>
      <c r="G3" s="139"/>
    </row>
    <row r="4" spans="1:7" s="3" customFormat="1" ht="38.25" customHeight="1" thickBot="1">
      <c r="A4" s="80" t="s">
        <v>43</v>
      </c>
      <c r="B4" s="1" t="s">
        <v>44</v>
      </c>
      <c r="C4" s="2" t="s">
        <v>84</v>
      </c>
      <c r="D4" s="81" t="s">
        <v>45</v>
      </c>
      <c r="E4" s="2" t="s">
        <v>46</v>
      </c>
      <c r="F4" s="2" t="s">
        <v>47</v>
      </c>
      <c r="G4" s="82" t="s">
        <v>119</v>
      </c>
    </row>
    <row r="5" spans="1:7" ht="12" customHeight="1" thickBot="1">
      <c r="A5" s="4">
        <v>100</v>
      </c>
      <c r="B5" s="31" t="s">
        <v>48</v>
      </c>
      <c r="C5" s="64">
        <f>SUM(C6:C13)</f>
        <v>42127</v>
      </c>
      <c r="D5" s="64">
        <f>SUM(D6:D13)</f>
        <v>0</v>
      </c>
      <c r="E5" s="64">
        <f>SUM(E6:E13)</f>
        <v>8719</v>
      </c>
      <c r="F5" s="65"/>
      <c r="G5" s="83">
        <f>E5/C5*100</f>
        <v>20.696940204619366</v>
      </c>
    </row>
    <row r="6" spans="1:7" s="7" customFormat="1" ht="12.75" customHeight="1">
      <c r="A6" s="32">
        <v>102</v>
      </c>
      <c r="B6" s="5" t="s">
        <v>82</v>
      </c>
      <c r="C6" s="86">
        <v>1351</v>
      </c>
      <c r="D6" s="87"/>
      <c r="E6" s="119">
        <v>262</v>
      </c>
      <c r="F6" s="87"/>
      <c r="G6" s="88">
        <f>E6/C6*100</f>
        <v>19.393042190969652</v>
      </c>
    </row>
    <row r="7" spans="1:7" ht="23.25" customHeight="1">
      <c r="A7" s="33">
        <v>103</v>
      </c>
      <c r="B7" s="9" t="s">
        <v>49</v>
      </c>
      <c r="C7" s="89">
        <v>695</v>
      </c>
      <c r="D7" s="90"/>
      <c r="E7" s="89">
        <v>224</v>
      </c>
      <c r="F7" s="90"/>
      <c r="G7" s="91">
        <f>E7/C7*100</f>
        <v>32.23021582733813</v>
      </c>
    </row>
    <row r="8" spans="1:7" ht="24" customHeight="1">
      <c r="A8" s="33">
        <v>104</v>
      </c>
      <c r="B8" s="9" t="s">
        <v>83</v>
      </c>
      <c r="C8" s="89">
        <v>14550</v>
      </c>
      <c r="D8" s="90"/>
      <c r="E8" s="89">
        <v>3060</v>
      </c>
      <c r="F8" s="90"/>
      <c r="G8" s="91">
        <f aca="true" t="shared" si="0" ref="G8:G14">E8/C8*100</f>
        <v>21.030927835051546</v>
      </c>
    </row>
    <row r="9" spans="1:7" ht="12.75">
      <c r="A9" s="123">
        <v>105</v>
      </c>
      <c r="B9" s="124" t="s">
        <v>122</v>
      </c>
      <c r="C9" s="125">
        <v>90</v>
      </c>
      <c r="D9" s="126"/>
      <c r="E9" s="125"/>
      <c r="F9" s="126"/>
      <c r="G9" s="127"/>
    </row>
    <row r="10" spans="1:7" ht="24.75" customHeight="1">
      <c r="A10" s="74">
        <v>106</v>
      </c>
      <c r="B10" s="75" t="s">
        <v>111</v>
      </c>
      <c r="C10" s="92">
        <v>5144</v>
      </c>
      <c r="D10" s="93"/>
      <c r="E10" s="92">
        <v>1124</v>
      </c>
      <c r="F10" s="93"/>
      <c r="G10" s="85">
        <f t="shared" si="0"/>
        <v>21.850699844479003</v>
      </c>
    </row>
    <row r="11" spans="1:7" ht="14.25" customHeight="1">
      <c r="A11" s="74">
        <v>107</v>
      </c>
      <c r="B11" s="75" t="s">
        <v>112</v>
      </c>
      <c r="C11" s="92"/>
      <c r="D11" s="93"/>
      <c r="E11" s="92"/>
      <c r="F11" s="93"/>
      <c r="G11" s="85"/>
    </row>
    <row r="12" spans="1:7" ht="12.75" customHeight="1">
      <c r="A12" s="74">
        <v>111</v>
      </c>
      <c r="B12" s="75" t="s">
        <v>113</v>
      </c>
      <c r="C12" s="92">
        <v>266</v>
      </c>
      <c r="D12" s="93"/>
      <c r="E12" s="92">
        <v>0</v>
      </c>
      <c r="F12" s="93"/>
      <c r="G12" s="85"/>
    </row>
    <row r="13" spans="1:7" ht="12.75" customHeight="1" thickBot="1">
      <c r="A13" s="34">
        <v>113</v>
      </c>
      <c r="B13" s="10" t="s">
        <v>51</v>
      </c>
      <c r="C13" s="94">
        <v>20031</v>
      </c>
      <c r="D13" s="95"/>
      <c r="E13" s="94">
        <v>4049</v>
      </c>
      <c r="F13" s="95"/>
      <c r="G13" s="96">
        <f t="shared" si="0"/>
        <v>20.213668813339325</v>
      </c>
    </row>
    <row r="14" spans="1:7" ht="12.75" customHeight="1" thickBot="1">
      <c r="A14" s="76">
        <v>200</v>
      </c>
      <c r="B14" s="77" t="s">
        <v>114</v>
      </c>
      <c r="C14" s="78">
        <v>449</v>
      </c>
      <c r="D14" s="79"/>
      <c r="E14" s="78">
        <v>78</v>
      </c>
      <c r="F14" s="79"/>
      <c r="G14" s="84">
        <f t="shared" si="0"/>
        <v>17.37193763919822</v>
      </c>
    </row>
    <row r="15" spans="1:7" ht="14.25" customHeight="1" thickBot="1">
      <c r="A15" s="11">
        <v>300</v>
      </c>
      <c r="B15" s="12" t="s">
        <v>52</v>
      </c>
      <c r="C15" s="66">
        <f>SUM(C16:C18)</f>
        <v>5098</v>
      </c>
      <c r="D15" s="66">
        <f>SUM(D16:D18)</f>
        <v>0</v>
      </c>
      <c r="E15" s="66">
        <f>SUM(E16:E18)</f>
        <v>1042</v>
      </c>
      <c r="F15" s="67"/>
      <c r="G15" s="83">
        <f>E15/C15*100</f>
        <v>20.43938799529227</v>
      </c>
    </row>
    <row r="16" spans="1:7" ht="26.25" customHeight="1">
      <c r="A16" s="14">
        <v>309</v>
      </c>
      <c r="B16" s="9" t="s">
        <v>96</v>
      </c>
      <c r="C16" s="97">
        <v>4836</v>
      </c>
      <c r="D16" s="98"/>
      <c r="E16" s="97">
        <v>1039</v>
      </c>
      <c r="F16" s="98"/>
      <c r="G16" s="91">
        <f aca="true" t="shared" si="1" ref="G16:G31">E16/C16*100</f>
        <v>21.484698097601324</v>
      </c>
    </row>
    <row r="17" spans="1:7" ht="13.5" customHeight="1">
      <c r="A17" s="8">
        <v>310</v>
      </c>
      <c r="B17" s="9" t="s">
        <v>53</v>
      </c>
      <c r="C17" s="89">
        <v>150</v>
      </c>
      <c r="D17" s="90"/>
      <c r="E17" s="89">
        <v>0</v>
      </c>
      <c r="F17" s="90"/>
      <c r="G17" s="91">
        <f t="shared" si="1"/>
        <v>0</v>
      </c>
    </row>
    <row r="18" spans="1:7" ht="24" customHeight="1" thickBot="1">
      <c r="A18" s="54">
        <v>314</v>
      </c>
      <c r="B18" s="55" t="s">
        <v>97</v>
      </c>
      <c r="C18" s="99">
        <v>112</v>
      </c>
      <c r="D18" s="100"/>
      <c r="E18" s="99">
        <v>3</v>
      </c>
      <c r="F18" s="100"/>
      <c r="G18" s="91">
        <f t="shared" si="1"/>
        <v>2.6785714285714284</v>
      </c>
    </row>
    <row r="19" spans="1:7" ht="12.75" customHeight="1" thickBot="1">
      <c r="A19" s="11">
        <v>400</v>
      </c>
      <c r="B19" s="35" t="s">
        <v>54</v>
      </c>
      <c r="C19" s="66">
        <f>SUM(C20:C26)</f>
        <v>27913</v>
      </c>
      <c r="D19" s="66">
        <f>SUM(D20:D26)</f>
        <v>0</v>
      </c>
      <c r="E19" s="117">
        <f>SUM(E20:E26)</f>
        <v>4182</v>
      </c>
      <c r="F19" s="67"/>
      <c r="G19" s="83">
        <f>E19/C19*100</f>
        <v>14.982266327517642</v>
      </c>
    </row>
    <row r="20" spans="1:7" ht="12" customHeight="1">
      <c r="A20" s="13">
        <v>405</v>
      </c>
      <c r="B20" s="15" t="s">
        <v>55</v>
      </c>
      <c r="C20" s="101">
        <v>213</v>
      </c>
      <c r="D20" s="102"/>
      <c r="E20" s="101">
        <v>56</v>
      </c>
      <c r="F20" s="102"/>
      <c r="G20" s="91">
        <v>0</v>
      </c>
    </row>
    <row r="21" spans="1:7" ht="12" customHeight="1">
      <c r="A21" s="16">
        <v>406</v>
      </c>
      <c r="B21" s="17" t="s">
        <v>56</v>
      </c>
      <c r="C21" s="97">
        <v>6528</v>
      </c>
      <c r="D21" s="98"/>
      <c r="E21" s="97">
        <v>335</v>
      </c>
      <c r="F21" s="98"/>
      <c r="G21" s="91"/>
    </row>
    <row r="22" spans="1:7" ht="12" customHeight="1">
      <c r="A22" s="16">
        <v>407</v>
      </c>
      <c r="B22" s="6" t="s">
        <v>57</v>
      </c>
      <c r="C22" s="97"/>
      <c r="D22" s="98"/>
      <c r="E22" s="97"/>
      <c r="F22" s="98"/>
      <c r="G22" s="91"/>
    </row>
    <row r="23" spans="1:7" ht="12" customHeight="1">
      <c r="A23" s="18">
        <v>408</v>
      </c>
      <c r="B23" s="56" t="s">
        <v>58</v>
      </c>
      <c r="C23" s="99">
        <v>84</v>
      </c>
      <c r="D23" s="100"/>
      <c r="E23" s="99">
        <v>29</v>
      </c>
      <c r="F23" s="100"/>
      <c r="G23" s="91"/>
    </row>
    <row r="24" spans="1:7" ht="12" customHeight="1">
      <c r="A24" s="58">
        <v>409</v>
      </c>
      <c r="B24" s="57" t="s">
        <v>98</v>
      </c>
      <c r="C24" s="89">
        <v>16170</v>
      </c>
      <c r="D24" s="103"/>
      <c r="E24" s="104">
        <v>3525</v>
      </c>
      <c r="F24" s="105"/>
      <c r="G24" s="91">
        <f t="shared" si="1"/>
        <v>21.799628942486084</v>
      </c>
    </row>
    <row r="25" spans="1:7" ht="12" customHeight="1">
      <c r="A25" s="58">
        <v>410</v>
      </c>
      <c r="B25" s="57" t="s">
        <v>99</v>
      </c>
      <c r="C25" s="89">
        <v>50</v>
      </c>
      <c r="D25" s="103"/>
      <c r="E25" s="104"/>
      <c r="F25" s="105"/>
      <c r="G25" s="91">
        <f t="shared" si="1"/>
        <v>0</v>
      </c>
    </row>
    <row r="26" spans="1:7" ht="12" customHeight="1" thickBot="1">
      <c r="A26" s="18">
        <v>412</v>
      </c>
      <c r="B26" s="30" t="s">
        <v>59</v>
      </c>
      <c r="C26" s="99">
        <v>4868</v>
      </c>
      <c r="D26" s="100"/>
      <c r="E26" s="99">
        <v>237</v>
      </c>
      <c r="F26" s="100"/>
      <c r="G26" s="91">
        <f t="shared" si="1"/>
        <v>4.868529170090386</v>
      </c>
    </row>
    <row r="27" spans="1:7" s="37" customFormat="1" ht="15.75" customHeight="1" thickBot="1">
      <c r="A27" s="20">
        <v>500</v>
      </c>
      <c r="B27" s="36" t="s">
        <v>60</v>
      </c>
      <c r="C27" s="68">
        <f>SUM(C28:C31)</f>
        <v>58042</v>
      </c>
      <c r="D27" s="68">
        <f>SUM(D28:D31)</f>
        <v>0</v>
      </c>
      <c r="E27" s="68">
        <f>SUM(E28:E31)</f>
        <v>4561</v>
      </c>
      <c r="F27" s="69"/>
      <c r="G27" s="83">
        <f>E27/C27*100</f>
        <v>7.858102753178732</v>
      </c>
    </row>
    <row r="28" spans="1:7" ht="12" customHeight="1">
      <c r="A28" s="49">
        <v>501</v>
      </c>
      <c r="B28" s="38" t="s">
        <v>61</v>
      </c>
      <c r="C28" s="89">
        <v>3191</v>
      </c>
      <c r="D28" s="90"/>
      <c r="E28" s="89">
        <v>134</v>
      </c>
      <c r="F28" s="90"/>
      <c r="G28" s="91">
        <f t="shared" si="1"/>
        <v>4.1993105609526795</v>
      </c>
    </row>
    <row r="29" spans="1:7" ht="12" customHeight="1">
      <c r="A29" s="49">
        <v>502</v>
      </c>
      <c r="B29" s="38" t="s">
        <v>62</v>
      </c>
      <c r="C29" s="89">
        <v>14842</v>
      </c>
      <c r="D29" s="90"/>
      <c r="E29" s="89">
        <v>67</v>
      </c>
      <c r="F29" s="90"/>
      <c r="G29" s="91">
        <f t="shared" si="1"/>
        <v>0.4514216412882361</v>
      </c>
    </row>
    <row r="30" spans="1:7" ht="12" customHeight="1">
      <c r="A30" s="50">
        <v>503</v>
      </c>
      <c r="B30" s="39" t="s">
        <v>63</v>
      </c>
      <c r="C30" s="106">
        <v>34458</v>
      </c>
      <c r="D30" s="107"/>
      <c r="E30" s="106">
        <v>2804</v>
      </c>
      <c r="F30" s="107"/>
      <c r="G30" s="91">
        <f t="shared" si="1"/>
        <v>8.137442683847002</v>
      </c>
    </row>
    <row r="31" spans="1:7" ht="12" customHeight="1" thickBot="1">
      <c r="A31" s="50">
        <v>505</v>
      </c>
      <c r="B31" s="39" t="s">
        <v>64</v>
      </c>
      <c r="C31" s="106">
        <v>5551</v>
      </c>
      <c r="D31" s="107"/>
      <c r="E31" s="106">
        <v>1556</v>
      </c>
      <c r="F31" s="107"/>
      <c r="G31" s="91">
        <f t="shared" si="1"/>
        <v>28.030985408034585</v>
      </c>
    </row>
    <row r="32" spans="1:7" s="37" customFormat="1" ht="12" customHeight="1" thickBot="1">
      <c r="A32" s="20">
        <v>600</v>
      </c>
      <c r="B32" s="36" t="s">
        <v>65</v>
      </c>
      <c r="C32" s="68">
        <v>389</v>
      </c>
      <c r="D32" s="69"/>
      <c r="E32" s="68"/>
      <c r="F32" s="69"/>
      <c r="G32" s="83">
        <f>E32/C32*100</f>
        <v>0</v>
      </c>
    </row>
    <row r="33" spans="1:7" s="37" customFormat="1" ht="12" customHeight="1" thickBot="1">
      <c r="A33" s="4">
        <v>700</v>
      </c>
      <c r="B33" s="31" t="s">
        <v>66</v>
      </c>
      <c r="C33" s="70">
        <f>SUM(C34:C38)</f>
        <v>214645</v>
      </c>
      <c r="D33" s="70">
        <f>SUM(D34:D38)</f>
        <v>0</v>
      </c>
      <c r="E33" s="70">
        <f>SUM(E34:E38)+1</f>
        <v>44388</v>
      </c>
      <c r="F33" s="71"/>
      <c r="G33" s="83">
        <f>E33/C33*100</f>
        <v>20.679726991078294</v>
      </c>
    </row>
    <row r="34" spans="1:7" s="37" customFormat="1" ht="12" customHeight="1">
      <c r="A34" s="51">
        <v>701</v>
      </c>
      <c r="B34" s="40" t="s">
        <v>67</v>
      </c>
      <c r="C34" s="41">
        <v>82307</v>
      </c>
      <c r="D34" s="40"/>
      <c r="E34" s="41">
        <v>17475</v>
      </c>
      <c r="F34" s="40"/>
      <c r="G34" s="91">
        <f aca="true" t="shared" si="2" ref="G34:G45">E34/C34*100</f>
        <v>21.231486993815835</v>
      </c>
    </row>
    <row r="35" spans="1:7" s="37" customFormat="1" ht="12" customHeight="1">
      <c r="A35" s="52">
        <v>702</v>
      </c>
      <c r="B35" s="38" t="s">
        <v>68</v>
      </c>
      <c r="C35" s="42">
        <v>81453</v>
      </c>
      <c r="D35" s="38"/>
      <c r="E35" s="42">
        <v>17276</v>
      </c>
      <c r="F35" s="38"/>
      <c r="G35" s="91">
        <f t="shared" si="2"/>
        <v>21.2097774176519</v>
      </c>
    </row>
    <row r="36" spans="1:7" s="37" customFormat="1" ht="12" customHeight="1">
      <c r="A36" s="120">
        <v>703</v>
      </c>
      <c r="B36" s="121" t="s">
        <v>131</v>
      </c>
      <c r="C36" s="122">
        <v>32009</v>
      </c>
      <c r="D36" s="121"/>
      <c r="E36" s="122">
        <v>7116</v>
      </c>
      <c r="F36" s="121"/>
      <c r="G36" s="91">
        <f t="shared" si="2"/>
        <v>22.23124746165141</v>
      </c>
    </row>
    <row r="37" spans="1:7" s="37" customFormat="1" ht="12" customHeight="1">
      <c r="A37" s="52">
        <v>707</v>
      </c>
      <c r="B37" s="21" t="s">
        <v>69</v>
      </c>
      <c r="C37" s="42">
        <v>12648</v>
      </c>
      <c r="D37" s="38"/>
      <c r="E37" s="42">
        <v>1345</v>
      </c>
      <c r="F37" s="38"/>
      <c r="G37" s="91">
        <f t="shared" si="2"/>
        <v>10.634092346616066</v>
      </c>
    </row>
    <row r="38" spans="1:7" s="37" customFormat="1" ht="12" customHeight="1" thickBot="1">
      <c r="A38" s="53">
        <v>709</v>
      </c>
      <c r="B38" s="19" t="s">
        <v>70</v>
      </c>
      <c r="C38" s="43">
        <v>6228</v>
      </c>
      <c r="D38" s="39"/>
      <c r="E38" s="43">
        <v>1175</v>
      </c>
      <c r="F38" s="39"/>
      <c r="G38" s="91">
        <f t="shared" si="2"/>
        <v>18.86640976236352</v>
      </c>
    </row>
    <row r="39" spans="1:7" s="37" customFormat="1" ht="12" customHeight="1" thickBot="1">
      <c r="A39" s="11">
        <v>800</v>
      </c>
      <c r="B39" s="35" t="s">
        <v>71</v>
      </c>
      <c r="C39" s="68">
        <f>SUM(C40:C41)</f>
        <v>27820</v>
      </c>
      <c r="D39" s="68">
        <f>SUM(D40:D41)</f>
        <v>0</v>
      </c>
      <c r="E39" s="68">
        <f>SUM(E40:E41)</f>
        <v>5969</v>
      </c>
      <c r="F39" s="69"/>
      <c r="G39" s="83">
        <f>E39/C39*100</f>
        <v>21.455787203450754</v>
      </c>
    </row>
    <row r="40" spans="1:7" s="37" customFormat="1" ht="12" customHeight="1">
      <c r="A40" s="51">
        <v>801</v>
      </c>
      <c r="B40" s="40" t="s">
        <v>72</v>
      </c>
      <c r="C40" s="41">
        <v>26320</v>
      </c>
      <c r="D40" s="40"/>
      <c r="E40" s="41">
        <v>5611</v>
      </c>
      <c r="F40" s="40"/>
      <c r="G40" s="91">
        <f t="shared" si="2"/>
        <v>21.31838905775076</v>
      </c>
    </row>
    <row r="41" spans="1:7" s="37" customFormat="1" ht="12" customHeight="1" thickBot="1">
      <c r="A41" s="116">
        <v>804</v>
      </c>
      <c r="B41" s="39" t="s">
        <v>73</v>
      </c>
      <c r="C41" s="43">
        <v>1500</v>
      </c>
      <c r="D41" s="39"/>
      <c r="E41" s="43">
        <v>358</v>
      </c>
      <c r="F41" s="39"/>
      <c r="G41" s="91">
        <f t="shared" si="2"/>
        <v>23.866666666666667</v>
      </c>
    </row>
    <row r="42" spans="1:7" s="37" customFormat="1" ht="12" customHeight="1" thickBot="1">
      <c r="A42" s="22">
        <v>1000</v>
      </c>
      <c r="B42" s="35" t="s">
        <v>75</v>
      </c>
      <c r="C42" s="68">
        <f>SUM(C43:C45)</f>
        <v>46070</v>
      </c>
      <c r="D42" s="68">
        <f>SUM(D43:D45)</f>
        <v>0</v>
      </c>
      <c r="E42" s="68">
        <f>SUM(E43:E45)</f>
        <v>11355</v>
      </c>
      <c r="F42" s="69"/>
      <c r="G42" s="83">
        <f>E42/C42*100</f>
        <v>24.647275884523552</v>
      </c>
    </row>
    <row r="43" spans="1:7" s="37" customFormat="1" ht="12" customHeight="1">
      <c r="A43" s="24">
        <v>1002</v>
      </c>
      <c r="B43" s="45" t="s">
        <v>100</v>
      </c>
      <c r="C43" s="42"/>
      <c r="D43" s="40"/>
      <c r="E43" s="42"/>
      <c r="F43" s="40"/>
      <c r="G43" s="91"/>
    </row>
    <row r="44" spans="1:7" s="46" customFormat="1" ht="12" customHeight="1">
      <c r="A44" s="23">
        <v>1003</v>
      </c>
      <c r="B44" s="21" t="s">
        <v>76</v>
      </c>
      <c r="C44" s="45">
        <v>43865</v>
      </c>
      <c r="D44" s="21"/>
      <c r="E44" s="45">
        <v>10763</v>
      </c>
      <c r="F44" s="21"/>
      <c r="G44" s="91">
        <f t="shared" si="2"/>
        <v>24.536646529123445</v>
      </c>
    </row>
    <row r="45" spans="1:7" s="37" customFormat="1" ht="12" customHeight="1" thickBot="1">
      <c r="A45" s="25">
        <v>1006</v>
      </c>
      <c r="B45" s="26" t="s">
        <v>77</v>
      </c>
      <c r="C45" s="47">
        <v>2205</v>
      </c>
      <c r="D45" s="48"/>
      <c r="E45" s="47">
        <v>592</v>
      </c>
      <c r="F45" s="48"/>
      <c r="G45" s="91">
        <f t="shared" si="2"/>
        <v>26.848072562358276</v>
      </c>
    </row>
    <row r="46" spans="1:7" ht="13.5" customHeight="1" hidden="1">
      <c r="A46" s="27">
        <v>1101</v>
      </c>
      <c r="B46" s="28" t="s">
        <v>78</v>
      </c>
      <c r="C46" s="101"/>
      <c r="D46" s="102"/>
      <c r="E46" s="101"/>
      <c r="F46" s="102"/>
      <c r="G46" s="108"/>
    </row>
    <row r="47" spans="1:7" ht="13.5" customHeight="1" hidden="1">
      <c r="A47" s="24">
        <v>1102</v>
      </c>
      <c r="B47" s="21" t="s">
        <v>79</v>
      </c>
      <c r="C47" s="89"/>
      <c r="D47" s="90"/>
      <c r="E47" s="89"/>
      <c r="F47" s="90"/>
      <c r="G47" s="91"/>
    </row>
    <row r="48" spans="1:7" ht="14.25" customHeight="1" hidden="1">
      <c r="A48" s="24">
        <v>1103</v>
      </c>
      <c r="B48" s="21" t="s">
        <v>80</v>
      </c>
      <c r="C48" s="89"/>
      <c r="D48" s="90"/>
      <c r="E48" s="89"/>
      <c r="F48" s="90"/>
      <c r="G48" s="91"/>
    </row>
    <row r="49" spans="1:7" ht="13.5" customHeight="1" hidden="1" thickBot="1">
      <c r="A49" s="29">
        <v>1104</v>
      </c>
      <c r="B49" s="30" t="s">
        <v>81</v>
      </c>
      <c r="C49" s="99"/>
      <c r="D49" s="100"/>
      <c r="E49" s="99"/>
      <c r="F49" s="100"/>
      <c r="G49" s="109"/>
    </row>
    <row r="50" spans="1:7" ht="13.5" customHeight="1" thickBot="1">
      <c r="A50" s="22">
        <v>1100</v>
      </c>
      <c r="B50" s="35" t="s">
        <v>74</v>
      </c>
      <c r="C50" s="66">
        <f>SUM(C51:C53)</f>
        <v>1907</v>
      </c>
      <c r="D50" s="66">
        <f>SUM(D51:D53)</f>
        <v>0</v>
      </c>
      <c r="E50" s="66">
        <f>SUM(E51:E53)</f>
        <v>499</v>
      </c>
      <c r="F50" s="72"/>
      <c r="G50" s="83">
        <f>E50/C50*100</f>
        <v>26.166754063974828</v>
      </c>
    </row>
    <row r="51" spans="1:7" ht="13.5" customHeight="1">
      <c r="A51" s="23">
        <v>1101</v>
      </c>
      <c r="B51" s="44" t="s">
        <v>101</v>
      </c>
      <c r="C51" s="97">
        <v>1907</v>
      </c>
      <c r="D51" s="110"/>
      <c r="E51" s="111">
        <v>499</v>
      </c>
      <c r="F51" s="112"/>
      <c r="G51" s="91">
        <f>E51/C51*100</f>
        <v>26.166754063974828</v>
      </c>
    </row>
    <row r="52" spans="1:7" ht="13.5" customHeight="1">
      <c r="A52" s="24">
        <v>1102</v>
      </c>
      <c r="B52" s="21" t="s">
        <v>102</v>
      </c>
      <c r="C52" s="89"/>
      <c r="D52" s="103"/>
      <c r="E52" s="104"/>
      <c r="F52" s="105"/>
      <c r="G52" s="91"/>
    </row>
    <row r="53" spans="1:7" ht="13.5" customHeight="1" thickBot="1">
      <c r="A53" s="61">
        <v>1103</v>
      </c>
      <c r="B53" s="19" t="s">
        <v>103</v>
      </c>
      <c r="C53" s="106"/>
      <c r="D53" s="113"/>
      <c r="E53" s="114"/>
      <c r="F53" s="115"/>
      <c r="G53" s="91"/>
    </row>
    <row r="54" spans="1:7" ht="13.5" customHeight="1" thickBot="1">
      <c r="A54" s="22">
        <v>1200</v>
      </c>
      <c r="B54" s="35" t="s">
        <v>104</v>
      </c>
      <c r="C54" s="66">
        <v>526</v>
      </c>
      <c r="D54" s="128"/>
      <c r="E54" s="129">
        <v>131</v>
      </c>
      <c r="F54" s="72"/>
      <c r="G54" s="83"/>
    </row>
    <row r="55" spans="1:7" ht="13.5" customHeight="1" thickBot="1">
      <c r="A55" s="62">
        <v>1300</v>
      </c>
      <c r="B55" s="63" t="s">
        <v>50</v>
      </c>
      <c r="C55" s="130">
        <v>1</v>
      </c>
      <c r="D55" s="131"/>
      <c r="E55" s="132"/>
      <c r="F55" s="133"/>
      <c r="G55" s="134">
        <f>E55/C55*100</f>
        <v>0</v>
      </c>
    </row>
    <row r="56" spans="1:7" ht="16.5" customHeight="1" thickBot="1">
      <c r="A56" s="59"/>
      <c r="B56" s="60" t="s">
        <v>105</v>
      </c>
      <c r="C56" s="117">
        <f>C5+C14+C15+C19+C27+C32+C33+C39+C42+C50+C55+C54-1</f>
        <v>424986</v>
      </c>
      <c r="D56" s="117">
        <f>D5+D14+D15+D19+D27+D32+D33+D39+D42+D50+D55+D54-1</f>
        <v>-1</v>
      </c>
      <c r="E56" s="117">
        <f>E5+E14+E15+E19+E27+E32+E33+E39+E42+E50+E55+E54-1</f>
        <v>80923</v>
      </c>
      <c r="F56" s="135"/>
      <c r="G56" s="136">
        <f>E56/C56*100</f>
        <v>19.04133312626769</v>
      </c>
    </row>
    <row r="57" ht="9.75" customHeight="1"/>
    <row r="58" spans="1:2" ht="14.25">
      <c r="A58" s="137" t="s">
        <v>116</v>
      </c>
      <c r="B58" s="137"/>
    </row>
    <row r="59" spans="1:2" ht="14.25">
      <c r="A59" s="73" t="s">
        <v>115</v>
      </c>
      <c r="B59" s="73"/>
    </row>
    <row r="61" ht="12.75">
      <c r="A61" t="s">
        <v>117</v>
      </c>
    </row>
    <row r="62" ht="12.75">
      <c r="A62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2018-04-20T04:21:43Z</dcterms:modified>
  <cp:category/>
  <cp:version/>
  <cp:contentType/>
  <cp:contentStatus/>
</cp:coreProperties>
</file>