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<sst xmlns="http://schemas.openxmlformats.org/spreadsheetml/2006/main" count="140" uniqueCount="134">
  <si>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</si>
  <si>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</si>
  <si>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</si>
  <si>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</si>
  <si>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</si>
  <si>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</si>
  <si>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</si>
  <si>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</si>
  <si>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</si>
  <si>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</si>
  <si>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</si>
  <si>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</si>
  <si>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</si>
  <si>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</si>
  <si>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</si>
  <si>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</si>
  <si>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</si>
  <si>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</si>
  <si>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</si>
  <si>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</si>
  <si>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</si>
  <si>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</si>
  <si>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</si>
  <si>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</si>
  <si>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</si>
  <si>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</si>
  <si>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</si>
  <si>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</si>
  <si>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</si>
  <si>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</si>
  <si>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</si>
  <si>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</si>
  <si>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</si>
  <si>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</si>
  <si>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</si>
  <si>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</si>
  <si>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</si>
  <si>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</si>
  <si>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</si>
  <si>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</si>
  <si>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</si>
  <si>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</si>
  <si>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</si>
  <si>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</si>
  <si>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</si>
  <si>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</si>
  <si>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</si>
  <si>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</si>
  <si>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</si>
  <si>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</si>
  <si>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</si>
  <si>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</si>
  <si>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</si>
  <si>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</si>
  <si>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</si>
  <si>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</si>
  <si>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</si>
  <si>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</si>
  <si>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</si>
  <si>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</si>
  <si>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</si>
  <si>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</si>
  <si>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</si>
  <si>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</si>
  <si>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</si>
  <si>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</si>
  <si>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</si>
  <si>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</si>
  <si>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</si>
  <si>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</si>
  <si>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</si>
  <si>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</si>
  <si>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</si>
  <si>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</si>
  <si>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</si>
  <si>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</si>
  <si>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</si>
  <si>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</si>
  <si>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</si>
  <si>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</si>
  <si>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</si>
  <si>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</si>
  <si>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</si>
  <si>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</si>
  <si>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</si>
  <si>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</si>
  <si>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</si>
  <si>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</si>
  <si>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</si>
  <si>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</si>
  <si>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</si>
  <si>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</si>
  <si>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</si>
  <si>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</si>
  <si>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</si>
  <si>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</si>
  <si>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</si>
  <si>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</si>
  <si>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</si>
  <si>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</si>
  <si>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</si>
  <si>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</si>
  <si>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</si>
  <si>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</si>
  <si>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</si>
  <si>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</si>
  <si>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</si>
  <si>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</si>
  <si>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</si>
  <si>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</si>
  <si>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</si>
  <si>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</si>
  <si>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</si>
  <si>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</si>
  <si>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</si>
  <si>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</si>
  <si>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</si>
  <si>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</si>
  <si>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</si>
  <si>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</si>
  <si>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</si>
  <si>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</si>
  <si>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</si>
  <si>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</si>
  <si>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</si>
  <si>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</si>
  <si>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</si>
  <si>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</si>
  <si>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</si>
  <si>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</si>
  <si>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</si>
  <si>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</si>
  <si>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октября 2018 года.</t>
  </si>
  <si>
    <t>по расходам  по состоянию на 01 октября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</si>
</sst>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22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23" xfId="0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ill="1" applyBorder="1" applyAlignment="1">
      <alignment wrapText="1"/>
    </xf>
    <xf numFmtId="0" fontId="0" fillId="33" borderId="26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5" xfId="0" applyFont="1" applyFill="1" applyBorder="1" applyAlignment="1">
      <alignment/>
    </xf>
    <xf numFmtId="0" fontId="0" fillId="33" borderId="25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wrapText="1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3" fontId="1" fillId="33" borderId="29" xfId="0" applyNumberFormat="1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0" fontId="1" fillId="33" borderId="25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9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 horizontal="center" wrapText="1"/>
    </xf>
    <xf numFmtId="0" fontId="4" fillId="33" borderId="30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 wrapText="1"/>
    </xf>
    <xf numFmtId="0" fontId="0" fillId="33" borderId="29" xfId="0" applyFont="1" applyFill="1" applyBorder="1" applyAlignment="1">
      <alignment wrapText="1"/>
    </xf>
    <xf numFmtId="2" fontId="0" fillId="33" borderId="2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180" fontId="0" fillId="33" borderId="33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/>
    </xf>
    <xf numFmtId="180" fontId="0" fillId="33" borderId="29" xfId="0" applyNumberForma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80" fontId="1" fillId="33" borderId="29" xfId="0" applyNumberFormat="1" applyFont="1" applyFill="1" applyBorder="1" applyAlignment="1">
      <alignment horizontal="center"/>
    </xf>
    <xf numFmtId="0" fontId="0" fillId="33" borderId="26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180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80" fontId="0" fillId="33" borderId="29" xfId="0" applyNumberFormat="1" applyFont="1" applyFill="1" applyBorder="1" applyAlignment="1">
      <alignment horizontal="center"/>
    </xf>
    <xf numFmtId="0" fontId="10" fillId="33" borderId="30" xfId="0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12" fillId="33" borderId="46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2" fontId="12" fillId="33" borderId="19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9">
      <selection activeCell="E37" sqref="E37"/>
    </sheetView>
  </sheetViews>
  <sheetFormatPr defaultColWidth="9.140625" defaultRowHeight="12.75"/>
  <cols>
    <col min="1" max="1" width="11.7109375" style="8" customWidth="1"/>
    <col min="2" max="2" width="47.57421875" style="8" customWidth="1"/>
    <col min="3" max="3" width="8.421875" style="8" customWidth="1"/>
    <col min="4" max="4" width="7.8515625" style="8" customWidth="1"/>
    <col min="5" max="5" width="7.7109375" style="8" customWidth="1"/>
    <col min="6" max="6" width="8.140625" style="8" customWidth="1"/>
    <col min="7" max="7" width="6.7109375" style="8" customWidth="1"/>
  </cols>
  <sheetData>
    <row r="1" spans="2:7" ht="9" customHeight="1">
      <c r="B1" s="9"/>
      <c r="C1" s="9"/>
      <c r="D1" s="9"/>
      <c r="E1" s="9"/>
      <c r="F1" s="9"/>
      <c r="G1" s="9"/>
    </row>
    <row r="2" spans="1:7" ht="12.75">
      <c r="A2" s="10" t="s">
        <v>106</v>
      </c>
      <c r="B2" s="10"/>
      <c r="C2" s="10"/>
      <c r="D2" s="10"/>
      <c r="E2" s="10"/>
      <c r="F2" s="10"/>
      <c r="G2" s="10"/>
    </row>
    <row r="3" spans="1:7" ht="12.75" customHeight="1">
      <c r="A3" s="10" t="s">
        <v>132</v>
      </c>
      <c r="B3" s="10"/>
      <c r="C3" s="10"/>
      <c r="D3" s="10"/>
      <c r="E3" s="10"/>
      <c r="F3" s="10"/>
      <c r="G3" s="10"/>
    </row>
    <row r="4" spans="5:7" ht="11.25" customHeight="1" thickBot="1">
      <c r="E4" s="11" t="s">
        <v>0</v>
      </c>
      <c r="F4" s="11"/>
      <c r="G4" s="11"/>
    </row>
    <row r="5" spans="1:7" ht="12.75">
      <c r="A5" s="12" t="s">
        <v>1</v>
      </c>
      <c r="B5" s="12" t="s">
        <v>2</v>
      </c>
      <c r="C5" s="13" t="s">
        <v>85</v>
      </c>
      <c r="D5" s="13" t="s">
        <v>87</v>
      </c>
      <c r="E5" s="14" t="s">
        <v>3</v>
      </c>
      <c r="F5" s="13" t="s">
        <v>86</v>
      </c>
      <c r="G5" s="15" t="s">
        <v>88</v>
      </c>
    </row>
    <row r="6" spans="1:7" ht="12.75">
      <c r="A6" s="16"/>
      <c r="B6" s="16"/>
      <c r="C6" s="17"/>
      <c r="D6" s="17"/>
      <c r="E6" s="18"/>
      <c r="F6" s="17"/>
      <c r="G6" s="19"/>
    </row>
    <row r="7" spans="1:7" ht="21" customHeight="1" thickBot="1">
      <c r="A7" s="20"/>
      <c r="B7" s="20"/>
      <c r="C7" s="21"/>
      <c r="D7" s="21"/>
      <c r="E7" s="22"/>
      <c r="F7" s="21"/>
      <c r="G7" s="23"/>
    </row>
    <row r="8" spans="1:7" ht="16.5" customHeight="1" thickBot="1">
      <c r="A8" s="24" t="s">
        <v>4</v>
      </c>
      <c r="B8" s="25" t="s">
        <v>5</v>
      </c>
      <c r="C8" s="26">
        <f>SUM(C9:C25)</f>
        <v>111021</v>
      </c>
      <c r="D8" s="27">
        <f>SUM(D9:D25)</f>
        <v>83265.75</v>
      </c>
      <c r="E8" s="26">
        <f>SUM(E9:E25)+1</f>
        <v>81190</v>
      </c>
      <c r="F8" s="28">
        <f>E8/D8*100</f>
        <v>97.507078240453</v>
      </c>
      <c r="G8" s="28">
        <f>E8/C8*100</f>
        <v>73.13030868033975</v>
      </c>
    </row>
    <row r="9" spans="1:7" ht="13.5" customHeight="1">
      <c r="A9" s="29" t="s">
        <v>6</v>
      </c>
      <c r="B9" s="30" t="s">
        <v>7</v>
      </c>
      <c r="C9" s="31">
        <v>89671</v>
      </c>
      <c r="D9" s="32">
        <f>C9/12*9</f>
        <v>67253.25</v>
      </c>
      <c r="E9" s="30">
        <v>63242</v>
      </c>
      <c r="F9" s="33">
        <f>E9/D9*100</f>
        <v>94.035604227305</v>
      </c>
      <c r="G9" s="33">
        <f>E9/C9*100</f>
        <v>70.52670317047875</v>
      </c>
    </row>
    <row r="10" spans="1:7" ht="27.75" customHeight="1">
      <c r="A10" s="34" t="s">
        <v>107</v>
      </c>
      <c r="B10" s="35" t="s">
        <v>109</v>
      </c>
      <c r="C10" s="36">
        <v>2340</v>
      </c>
      <c r="D10" s="37">
        <f>C10/12*9</f>
        <v>1755</v>
      </c>
      <c r="E10" s="38">
        <v>1851</v>
      </c>
      <c r="F10" s="2">
        <f>E10/D10*100</f>
        <v>105.47008547008548</v>
      </c>
      <c r="G10" s="2">
        <f>E10/C10*100</f>
        <v>79.1025641025641</v>
      </c>
    </row>
    <row r="11" spans="1:7" ht="27.75" customHeight="1">
      <c r="A11" s="34" t="s">
        <v>120</v>
      </c>
      <c r="B11" s="39" t="s">
        <v>121</v>
      </c>
      <c r="C11" s="36">
        <v>1516</v>
      </c>
      <c r="D11" s="37">
        <f>C11/12*9</f>
        <v>1137</v>
      </c>
      <c r="E11" s="40">
        <v>949</v>
      </c>
      <c r="F11" s="2">
        <f>E11/D11*100</f>
        <v>83.46525945470536</v>
      </c>
      <c r="G11" s="2">
        <f>E11/C11*100</f>
        <v>62.598944591029024</v>
      </c>
    </row>
    <row r="12" spans="1:7" ht="24.75" customHeight="1">
      <c r="A12" s="41" t="s">
        <v>8</v>
      </c>
      <c r="B12" s="42" t="s">
        <v>9</v>
      </c>
      <c r="C12" s="36">
        <v>2642</v>
      </c>
      <c r="D12" s="37">
        <f>C12/12*9</f>
        <v>1981.5</v>
      </c>
      <c r="E12" s="40">
        <v>1698</v>
      </c>
      <c r="F12" s="2">
        <f>E12/D12*100</f>
        <v>85.69265707797123</v>
      </c>
      <c r="G12" s="2">
        <f>E12/C12*100</f>
        <v>64.26949280847842</v>
      </c>
    </row>
    <row r="13" spans="1:7" ht="12" customHeight="1">
      <c r="A13" s="43" t="s">
        <v>10</v>
      </c>
      <c r="B13" s="44" t="s">
        <v>11</v>
      </c>
      <c r="C13" s="36"/>
      <c r="D13" s="37"/>
      <c r="E13" s="45">
        <v>1</v>
      </c>
      <c r="F13" s="46"/>
      <c r="G13" s="46"/>
    </row>
    <row r="14" spans="1:7" ht="25.5" customHeight="1">
      <c r="A14" s="43" t="s">
        <v>108</v>
      </c>
      <c r="B14" s="44" t="s">
        <v>110</v>
      </c>
      <c r="C14" s="36">
        <v>65</v>
      </c>
      <c r="D14" s="37">
        <f>C14/12*9</f>
        <v>48.75</v>
      </c>
      <c r="E14" s="45">
        <v>42</v>
      </c>
      <c r="F14" s="2">
        <f>E14/D14*100</f>
        <v>86.15384615384616</v>
      </c>
      <c r="G14" s="2">
        <f>E14/C14*100</f>
        <v>64.61538461538461</v>
      </c>
    </row>
    <row r="15" spans="1:7" ht="12.75" customHeight="1">
      <c r="A15" s="43" t="s">
        <v>12</v>
      </c>
      <c r="B15" s="44" t="s">
        <v>13</v>
      </c>
      <c r="C15" s="36">
        <v>2619</v>
      </c>
      <c r="D15" s="37">
        <f>C15/12*9</f>
        <v>1964.25</v>
      </c>
      <c r="E15" s="45">
        <v>1422</v>
      </c>
      <c r="F15" s="2">
        <f>E15/D15*100</f>
        <v>72.39404352806415</v>
      </c>
      <c r="G15" s="2">
        <f>E15/C15*100</f>
        <v>54.29553264604811</v>
      </c>
    </row>
    <row r="16" spans="1:7" ht="12.75">
      <c r="A16" s="47" t="s">
        <v>14</v>
      </c>
      <c r="B16" s="45" t="s">
        <v>15</v>
      </c>
      <c r="C16" s="36">
        <v>5028</v>
      </c>
      <c r="D16" s="37">
        <f>C16/12*9</f>
        <v>3771</v>
      </c>
      <c r="E16" s="45">
        <v>2444</v>
      </c>
      <c r="F16" s="2">
        <f>E16/D16*100</f>
        <v>64.81039512065765</v>
      </c>
      <c r="G16" s="2">
        <f>E16/C16*100</f>
        <v>48.60779634049324</v>
      </c>
    </row>
    <row r="17" spans="1:7" ht="12.75">
      <c r="A17" s="47" t="s">
        <v>16</v>
      </c>
      <c r="B17" s="48" t="s">
        <v>17</v>
      </c>
      <c r="C17" s="36">
        <v>2</v>
      </c>
      <c r="D17" s="37">
        <f>C17/12*9</f>
        <v>1.5</v>
      </c>
      <c r="E17" s="45">
        <v>-2</v>
      </c>
      <c r="F17" s="2"/>
      <c r="G17" s="2"/>
    </row>
    <row r="18" spans="1:7" ht="25.5">
      <c r="A18" s="47" t="s">
        <v>18</v>
      </c>
      <c r="B18" s="49" t="s">
        <v>89</v>
      </c>
      <c r="C18" s="36"/>
      <c r="D18" s="37"/>
      <c r="E18" s="45"/>
      <c r="F18" s="2"/>
      <c r="G18" s="2"/>
    </row>
    <row r="19" spans="1:7" ht="24" customHeight="1">
      <c r="A19" s="50" t="s">
        <v>19</v>
      </c>
      <c r="B19" s="42" t="s">
        <v>90</v>
      </c>
      <c r="C19" s="36">
        <v>6234</v>
      </c>
      <c r="D19" s="37">
        <f>C19/12*9</f>
        <v>4675.5</v>
      </c>
      <c r="E19" s="45">
        <v>7935</v>
      </c>
      <c r="F19" s="2">
        <f>E19/D19*100</f>
        <v>169.7144690407443</v>
      </c>
      <c r="G19" s="2">
        <f>E19/C19*100</f>
        <v>127.28585178055822</v>
      </c>
    </row>
    <row r="20" spans="1:7" ht="15" customHeight="1">
      <c r="A20" s="50" t="s">
        <v>20</v>
      </c>
      <c r="B20" s="51" t="s">
        <v>21</v>
      </c>
      <c r="C20" s="36">
        <v>138</v>
      </c>
      <c r="D20" s="37">
        <f>C20/12*9</f>
        <v>103.5</v>
      </c>
      <c r="E20" s="45">
        <v>41</v>
      </c>
      <c r="F20" s="2">
        <f>E20/D20*100</f>
        <v>39.61352657004831</v>
      </c>
      <c r="G20" s="2">
        <f>E20/C20*100</f>
        <v>29.71014492753623</v>
      </c>
    </row>
    <row r="21" spans="1:7" ht="25.5">
      <c r="A21" s="47" t="s">
        <v>22</v>
      </c>
      <c r="B21" s="52" t="s">
        <v>23</v>
      </c>
      <c r="C21" s="36">
        <v>366</v>
      </c>
      <c r="D21" s="37">
        <f>C21/12*9</f>
        <v>274.5</v>
      </c>
      <c r="E21" s="45">
        <v>733</v>
      </c>
      <c r="F21" s="2">
        <f>E21/D21*100</f>
        <v>267.0309653916211</v>
      </c>
      <c r="G21" s="2">
        <f>E21/C21*100</f>
        <v>200.27322404371586</v>
      </c>
    </row>
    <row r="22" spans="1:7" ht="25.5">
      <c r="A22" s="47" t="s">
        <v>24</v>
      </c>
      <c r="B22" s="52" t="s">
        <v>25</v>
      </c>
      <c r="C22" s="36">
        <v>385</v>
      </c>
      <c r="D22" s="37">
        <f>C22/12*9</f>
        <v>288.75</v>
      </c>
      <c r="E22" s="45">
        <v>723</v>
      </c>
      <c r="F22" s="2">
        <f>E22/D22*100</f>
        <v>250.3896103896104</v>
      </c>
      <c r="G22" s="2">
        <f>E22/C22*100</f>
        <v>187.7922077922078</v>
      </c>
    </row>
    <row r="23" spans="1:7" ht="12.75">
      <c r="A23" s="53" t="s">
        <v>26</v>
      </c>
      <c r="B23" s="52" t="s">
        <v>27</v>
      </c>
      <c r="C23" s="36"/>
      <c r="D23" s="37"/>
      <c r="E23" s="45"/>
      <c r="F23" s="2"/>
      <c r="G23" s="2"/>
    </row>
    <row r="24" spans="1:7" ht="15.75" customHeight="1">
      <c r="A24" s="47" t="s">
        <v>28</v>
      </c>
      <c r="B24" s="52" t="s">
        <v>29</v>
      </c>
      <c r="C24" s="36">
        <v>15</v>
      </c>
      <c r="D24" s="37">
        <f>C24/12*9</f>
        <v>11.25</v>
      </c>
      <c r="E24" s="45">
        <v>135</v>
      </c>
      <c r="F24" s="2">
        <f>E24/D24*100</f>
        <v>1200</v>
      </c>
      <c r="G24" s="2">
        <f>E24/C24*100</f>
        <v>900</v>
      </c>
    </row>
    <row r="25" spans="1:7" ht="13.5" thickBot="1">
      <c r="A25" s="54" t="s">
        <v>30</v>
      </c>
      <c r="B25" s="55" t="s">
        <v>31</v>
      </c>
      <c r="C25" s="56"/>
      <c r="D25" s="57"/>
      <c r="E25" s="55">
        <v>-25</v>
      </c>
      <c r="F25" s="58"/>
      <c r="G25" s="58"/>
    </row>
    <row r="26" spans="1:7" ht="15" customHeight="1" thickBot="1">
      <c r="A26" s="59" t="s">
        <v>32</v>
      </c>
      <c r="B26" s="60" t="s">
        <v>33</v>
      </c>
      <c r="C26" s="61">
        <f>C27+C37+C35</f>
        <v>306924</v>
      </c>
      <c r="D26" s="61">
        <f>D27+D37</f>
        <v>227927</v>
      </c>
      <c r="E26" s="61">
        <f>E27+E37-1</f>
        <v>224819</v>
      </c>
      <c r="F26" s="62">
        <f>E26/D26*100</f>
        <v>98.6364055158011</v>
      </c>
      <c r="G26" s="62">
        <f>E26/C26*100</f>
        <v>73.24907794763524</v>
      </c>
    </row>
    <row r="27" spans="1:7" ht="28.5" customHeight="1" thickBot="1">
      <c r="A27" s="63" t="s">
        <v>34</v>
      </c>
      <c r="B27" s="64" t="s">
        <v>35</v>
      </c>
      <c r="C27" s="61">
        <f>SUM(C28,C30,C33,C34)</f>
        <v>306726</v>
      </c>
      <c r="D27" s="61">
        <f>SUM(D28,D30,D33,D34,D35)</f>
        <v>227927</v>
      </c>
      <c r="E27" s="61">
        <f>SUM(E28,E30,E33,E34,E35)</f>
        <v>227927</v>
      </c>
      <c r="F27" s="62">
        <f>E27/D27*100</f>
        <v>100</v>
      </c>
      <c r="G27" s="62">
        <f>E27/C27*100</f>
        <v>74.30964443835867</v>
      </c>
    </row>
    <row r="28" spans="1:7" ht="25.5">
      <c r="A28" s="65" t="s">
        <v>128</v>
      </c>
      <c r="B28" s="66" t="s">
        <v>127</v>
      </c>
      <c r="C28" s="67">
        <v>36448</v>
      </c>
      <c r="D28" s="67">
        <f>E28</f>
        <v>27333</v>
      </c>
      <c r="E28" s="68">
        <f>E29</f>
        <v>27333</v>
      </c>
      <c r="F28" s="2">
        <f aca="true" t="shared" si="0" ref="F28:F34">E28/D28*100</f>
        <v>100</v>
      </c>
      <c r="G28" s="2">
        <f>E28/C28*100</f>
        <v>74.99176909569798</v>
      </c>
    </row>
    <row r="29" spans="1:7" ht="12.75">
      <c r="A29" s="69">
        <v>20215001</v>
      </c>
      <c r="B29" s="70" t="s">
        <v>91</v>
      </c>
      <c r="C29" s="67">
        <v>36448</v>
      </c>
      <c r="D29" s="67">
        <f>E29</f>
        <v>27333</v>
      </c>
      <c r="E29" s="68">
        <v>27333</v>
      </c>
      <c r="F29" s="2">
        <f t="shared" si="0"/>
        <v>100</v>
      </c>
      <c r="G29" s="2">
        <f>E29/C29*100</f>
        <v>74.99176909569798</v>
      </c>
    </row>
    <row r="30" spans="1:7" ht="29.25" customHeight="1">
      <c r="A30" s="50" t="s">
        <v>123</v>
      </c>
      <c r="B30" s="52" t="s">
        <v>124</v>
      </c>
      <c r="C30" s="46">
        <v>102404</v>
      </c>
      <c r="D30" s="46">
        <v>75794</v>
      </c>
      <c r="E30" s="45">
        <v>75794</v>
      </c>
      <c r="F30" s="2">
        <f t="shared" si="0"/>
        <v>100</v>
      </c>
      <c r="G30" s="2">
        <f>E30/C30*100</f>
        <v>74.01468692629194</v>
      </c>
    </row>
    <row r="31" spans="1:7" ht="51" hidden="1">
      <c r="A31" s="50" t="s">
        <v>92</v>
      </c>
      <c r="B31" s="71" t="s">
        <v>93</v>
      </c>
      <c r="C31" s="46"/>
      <c r="D31" s="46"/>
      <c r="E31" s="45"/>
      <c r="F31" s="2"/>
      <c r="G31" s="2"/>
    </row>
    <row r="32" spans="1:7" ht="12.75" customHeight="1" hidden="1">
      <c r="A32" s="41"/>
      <c r="B32" s="72"/>
      <c r="C32" s="46"/>
      <c r="D32" s="46"/>
      <c r="E32" s="45"/>
      <c r="F32" s="2" t="e">
        <f t="shared" si="0"/>
        <v>#DIV/0!</v>
      </c>
      <c r="G32" s="2" t="e">
        <f>E32/C32*100</f>
        <v>#DIV/0!</v>
      </c>
    </row>
    <row r="33" spans="1:7" ht="31.5" customHeight="1">
      <c r="A33" s="73" t="s">
        <v>126</v>
      </c>
      <c r="B33" s="52" t="s">
        <v>125</v>
      </c>
      <c r="C33" s="46">
        <v>150834</v>
      </c>
      <c r="D33" s="46">
        <v>108888</v>
      </c>
      <c r="E33" s="45">
        <v>108888</v>
      </c>
      <c r="F33" s="2">
        <f t="shared" si="0"/>
        <v>100</v>
      </c>
      <c r="G33" s="2">
        <f>E33/C33*100</f>
        <v>72.19062015195513</v>
      </c>
    </row>
    <row r="34" spans="1:7" ht="15" customHeight="1">
      <c r="A34" s="74" t="s">
        <v>129</v>
      </c>
      <c r="B34" s="75" t="s">
        <v>36</v>
      </c>
      <c r="C34" s="46">
        <v>17040</v>
      </c>
      <c r="D34" s="46">
        <v>15912</v>
      </c>
      <c r="E34" s="45">
        <v>15912</v>
      </c>
      <c r="F34" s="2">
        <f t="shared" si="0"/>
        <v>100</v>
      </c>
      <c r="G34" s="2">
        <f>E34/C34*100</f>
        <v>93.38028169014085</v>
      </c>
    </row>
    <row r="35" spans="1:7" ht="24.75" customHeight="1">
      <c r="A35" s="50" t="s">
        <v>37</v>
      </c>
      <c r="B35" s="52" t="s">
        <v>94</v>
      </c>
      <c r="C35" s="46">
        <v>198</v>
      </c>
      <c r="D35" s="46"/>
      <c r="E35" s="45"/>
      <c r="F35" s="2"/>
      <c r="G35" s="2">
        <f>E35/C35*100</f>
        <v>0</v>
      </c>
    </row>
    <row r="36" spans="1:7" ht="26.25" customHeight="1">
      <c r="A36" s="76" t="s">
        <v>37</v>
      </c>
      <c r="B36" s="77" t="s">
        <v>38</v>
      </c>
      <c r="C36" s="58"/>
      <c r="D36" s="58"/>
      <c r="E36" s="55"/>
      <c r="F36" s="58"/>
      <c r="G36" s="58"/>
    </row>
    <row r="37" spans="1:7" ht="54" customHeight="1" thickBot="1">
      <c r="A37" s="76" t="s">
        <v>130</v>
      </c>
      <c r="B37" s="77" t="s">
        <v>95</v>
      </c>
      <c r="C37" s="58"/>
      <c r="D37" s="55"/>
      <c r="E37" s="58">
        <v>-3107</v>
      </c>
      <c r="F37" s="55"/>
      <c r="G37" s="58"/>
    </row>
    <row r="38" spans="1:7" ht="27" customHeight="1" thickBot="1">
      <c r="A38" s="78" t="s">
        <v>39</v>
      </c>
      <c r="B38" s="79" t="s">
        <v>40</v>
      </c>
      <c r="C38" s="61"/>
      <c r="D38" s="61"/>
      <c r="E38" s="80"/>
      <c r="F38" s="61"/>
      <c r="G38" s="61"/>
    </row>
    <row r="39" spans="1:7" ht="18" customHeight="1" thickBot="1">
      <c r="A39" s="81" t="s">
        <v>41</v>
      </c>
      <c r="B39" s="82"/>
      <c r="C39" s="61">
        <f>C8+C26</f>
        <v>417945</v>
      </c>
      <c r="D39" s="61">
        <f>D8+D26</f>
        <v>311192.75</v>
      </c>
      <c r="E39" s="61">
        <f>E8+E26</f>
        <v>306009</v>
      </c>
      <c r="F39" s="83">
        <f>E39/D39*100</f>
        <v>98.33423175829128</v>
      </c>
      <c r="G39" s="83">
        <f>E39/C39*100</f>
        <v>73.21752862218713</v>
      </c>
    </row>
    <row r="40" ht="10.5" customHeight="1">
      <c r="A40" s="84"/>
    </row>
    <row r="41" ht="12.75" hidden="1"/>
    <row r="42" spans="1:2" ht="14.25">
      <c r="A42" s="85" t="s">
        <v>116</v>
      </c>
      <c r="B42" s="85"/>
    </row>
    <row r="43" spans="1:2" ht="14.25">
      <c r="A43" s="86" t="s">
        <v>115</v>
      </c>
      <c r="B43" s="86"/>
    </row>
    <row r="45" ht="12.75">
      <c r="A45" s="8" t="s">
        <v>117</v>
      </c>
    </row>
    <row r="46" ht="12.75">
      <c r="A46" s="8" t="s">
        <v>118</v>
      </c>
    </row>
  </sheetData>
  <sheetProtection/>
  <mergeCells count="12">
    <mergeCell ref="B5:B7"/>
    <mergeCell ref="C5:C7"/>
    <mergeCell ref="D5:D7"/>
    <mergeCell ref="A42:B42"/>
    <mergeCell ref="A2:G2"/>
    <mergeCell ref="A3:G3"/>
    <mergeCell ref="E4:G4"/>
    <mergeCell ref="E5:E7"/>
    <mergeCell ref="F5:F7"/>
    <mergeCell ref="G5:G7"/>
    <mergeCell ref="A39:B39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7109375" style="8" customWidth="1"/>
    <col min="2" max="2" width="59.421875" style="8" customWidth="1"/>
    <col min="3" max="3" width="9.421875" style="8" customWidth="1"/>
    <col min="4" max="4" width="8.421875" style="8" hidden="1" customWidth="1"/>
    <col min="5" max="5" width="8.7109375" style="8" customWidth="1"/>
    <col min="6" max="6" width="6.7109375" style="8" hidden="1" customWidth="1"/>
    <col min="7" max="7" width="8.28125" style="8" customWidth="1"/>
    <col min="8" max="16384" width="9.140625" style="8" customWidth="1"/>
  </cols>
  <sheetData>
    <row r="1" spans="1:7" ht="12.75">
      <c r="A1" s="10" t="s">
        <v>106</v>
      </c>
      <c r="B1" s="10"/>
      <c r="C1" s="10"/>
      <c r="D1" s="10"/>
      <c r="E1" s="10"/>
      <c r="F1" s="10"/>
      <c r="G1" s="10"/>
    </row>
    <row r="2" spans="1:7" ht="12.75">
      <c r="A2" s="10" t="s">
        <v>133</v>
      </c>
      <c r="B2" s="10"/>
      <c r="C2" s="10"/>
      <c r="D2" s="10"/>
      <c r="E2" s="10"/>
      <c r="F2" s="10"/>
      <c r="G2" s="10"/>
    </row>
    <row r="3" spans="5:7" ht="12.75" customHeight="1" thickBot="1">
      <c r="E3" s="87" t="s">
        <v>42</v>
      </c>
      <c r="F3" s="87"/>
      <c r="G3" s="87"/>
    </row>
    <row r="4" spans="1:7" s="93" customFormat="1" ht="38.25" customHeight="1" thickBot="1">
      <c r="A4" s="88" t="s">
        <v>43</v>
      </c>
      <c r="B4" s="89" t="s">
        <v>44</v>
      </c>
      <c r="C4" s="90" t="s">
        <v>84</v>
      </c>
      <c r="D4" s="91" t="s">
        <v>45</v>
      </c>
      <c r="E4" s="90" t="s">
        <v>46</v>
      </c>
      <c r="F4" s="90" t="s">
        <v>47</v>
      </c>
      <c r="G4" s="92" t="s">
        <v>119</v>
      </c>
    </row>
    <row r="5" spans="1:7" ht="12" customHeight="1" thickBot="1">
      <c r="A5" s="94">
        <v>100</v>
      </c>
      <c r="B5" s="95" t="s">
        <v>48</v>
      </c>
      <c r="C5" s="96">
        <f>SUM(C6:C13)</f>
        <v>43335</v>
      </c>
      <c r="D5" s="96">
        <f>SUM(D6:D13)</f>
        <v>0</v>
      </c>
      <c r="E5" s="96">
        <f>SUM(E6:E13)</f>
        <v>29711</v>
      </c>
      <c r="F5" s="97"/>
      <c r="G5" s="98">
        <f>E5/C5*100</f>
        <v>68.56120918426214</v>
      </c>
    </row>
    <row r="6" spans="1:7" s="105" customFormat="1" ht="12.75" customHeight="1">
      <c r="A6" s="99">
        <v>102</v>
      </c>
      <c r="B6" s="100" t="s">
        <v>82</v>
      </c>
      <c r="C6" s="101">
        <v>1351</v>
      </c>
      <c r="D6" s="102"/>
      <c r="E6" s="103">
        <v>891</v>
      </c>
      <c r="F6" s="102"/>
      <c r="G6" s="104">
        <f>E6/C6*100</f>
        <v>65.95114729829756</v>
      </c>
    </row>
    <row r="7" spans="1:7" ht="23.25" customHeight="1">
      <c r="A7" s="106">
        <v>103</v>
      </c>
      <c r="B7" s="107" t="s">
        <v>49</v>
      </c>
      <c r="C7" s="108">
        <v>718</v>
      </c>
      <c r="D7" s="109"/>
      <c r="E7" s="108">
        <v>527</v>
      </c>
      <c r="F7" s="109"/>
      <c r="G7" s="7">
        <f>E7/C7*100</f>
        <v>73.3983286908078</v>
      </c>
    </row>
    <row r="8" spans="1:7" ht="24" customHeight="1">
      <c r="A8" s="106">
        <v>104</v>
      </c>
      <c r="B8" s="107" t="s">
        <v>83</v>
      </c>
      <c r="C8" s="108">
        <v>14550</v>
      </c>
      <c r="D8" s="109"/>
      <c r="E8" s="108">
        <v>10694</v>
      </c>
      <c r="F8" s="109"/>
      <c r="G8" s="7">
        <f aca="true" t="shared" si="0" ref="G8:G14">E8/C8*100</f>
        <v>73.49828178694158</v>
      </c>
    </row>
    <row r="9" spans="1:7" ht="12.75">
      <c r="A9" s="3">
        <v>105</v>
      </c>
      <c r="B9" s="4" t="s">
        <v>122</v>
      </c>
      <c r="C9" s="5">
        <v>90</v>
      </c>
      <c r="D9" s="6"/>
      <c r="E9" s="5">
        <v>6</v>
      </c>
      <c r="F9" s="6"/>
      <c r="G9" s="7"/>
    </row>
    <row r="10" spans="1:7" ht="24.75" customHeight="1">
      <c r="A10" s="3">
        <v>106</v>
      </c>
      <c r="B10" s="4" t="s">
        <v>111</v>
      </c>
      <c r="C10" s="5">
        <v>5144</v>
      </c>
      <c r="D10" s="6"/>
      <c r="E10" s="5">
        <v>3482</v>
      </c>
      <c r="F10" s="6"/>
      <c r="G10" s="7">
        <f t="shared" si="0"/>
        <v>67.6905132192846</v>
      </c>
    </row>
    <row r="11" spans="1:7" ht="14.25" customHeight="1">
      <c r="A11" s="3">
        <v>107</v>
      </c>
      <c r="B11" s="4" t="s">
        <v>112</v>
      </c>
      <c r="C11" s="5"/>
      <c r="D11" s="6"/>
      <c r="E11" s="5"/>
      <c r="F11" s="6"/>
      <c r="G11" s="7"/>
    </row>
    <row r="12" spans="1:7" ht="12.75" customHeight="1">
      <c r="A12" s="3">
        <v>111</v>
      </c>
      <c r="B12" s="4" t="s">
        <v>113</v>
      </c>
      <c r="C12" s="5">
        <v>173</v>
      </c>
      <c r="D12" s="6"/>
      <c r="E12" s="5">
        <v>0</v>
      </c>
      <c r="F12" s="6"/>
      <c r="G12" s="7"/>
    </row>
    <row r="13" spans="1:7" ht="12.75" customHeight="1" thickBot="1">
      <c r="A13" s="110">
        <v>113</v>
      </c>
      <c r="B13" s="111" t="s">
        <v>51</v>
      </c>
      <c r="C13" s="112">
        <v>21309</v>
      </c>
      <c r="D13" s="113"/>
      <c r="E13" s="112">
        <v>14111</v>
      </c>
      <c r="F13" s="113"/>
      <c r="G13" s="114">
        <f t="shared" si="0"/>
        <v>66.22084565207189</v>
      </c>
    </row>
    <row r="14" spans="1:7" ht="12.75" customHeight="1" thickBot="1">
      <c r="A14" s="115">
        <v>200</v>
      </c>
      <c r="B14" s="116" t="s">
        <v>114</v>
      </c>
      <c r="C14" s="96">
        <v>449</v>
      </c>
      <c r="D14" s="97"/>
      <c r="E14" s="96">
        <v>322</v>
      </c>
      <c r="F14" s="97"/>
      <c r="G14" s="98">
        <f t="shared" si="0"/>
        <v>71.71492204899778</v>
      </c>
    </row>
    <row r="15" spans="1:7" ht="14.25" customHeight="1" thickBot="1">
      <c r="A15" s="117">
        <v>300</v>
      </c>
      <c r="B15" s="118" t="s">
        <v>52</v>
      </c>
      <c r="C15" s="1">
        <f>SUM(C16:C18)</f>
        <v>5213</v>
      </c>
      <c r="D15" s="1">
        <f>SUM(D16:D18)</f>
        <v>0</v>
      </c>
      <c r="E15" s="1">
        <f>SUM(E16:E18)</f>
        <v>3451</v>
      </c>
      <c r="F15" s="119"/>
      <c r="G15" s="98">
        <f>E15/C15*100</f>
        <v>66.19988490312679</v>
      </c>
    </row>
    <row r="16" spans="1:7" ht="26.25" customHeight="1">
      <c r="A16" s="120">
        <v>309</v>
      </c>
      <c r="B16" s="107" t="s">
        <v>96</v>
      </c>
      <c r="C16" s="121">
        <v>4951</v>
      </c>
      <c r="D16" s="122"/>
      <c r="E16" s="121">
        <v>3411</v>
      </c>
      <c r="F16" s="122"/>
      <c r="G16" s="7">
        <f aca="true" t="shared" si="1" ref="G16:G31">E16/C16*100</f>
        <v>68.89517269238537</v>
      </c>
    </row>
    <row r="17" spans="1:7" ht="13.5" customHeight="1">
      <c r="A17" s="123">
        <v>310</v>
      </c>
      <c r="B17" s="107" t="s">
        <v>53</v>
      </c>
      <c r="C17" s="108">
        <v>150</v>
      </c>
      <c r="D17" s="109"/>
      <c r="E17" s="108">
        <v>4</v>
      </c>
      <c r="F17" s="109"/>
      <c r="G17" s="7">
        <f t="shared" si="1"/>
        <v>2.666666666666667</v>
      </c>
    </row>
    <row r="18" spans="1:7" ht="24" customHeight="1" thickBot="1">
      <c r="A18" s="124">
        <v>314</v>
      </c>
      <c r="B18" s="125" t="s">
        <v>97</v>
      </c>
      <c r="C18" s="126">
        <v>112</v>
      </c>
      <c r="D18" s="127"/>
      <c r="E18" s="126">
        <v>36</v>
      </c>
      <c r="F18" s="127"/>
      <c r="G18" s="7">
        <f t="shared" si="1"/>
        <v>32.142857142857146</v>
      </c>
    </row>
    <row r="19" spans="1:7" ht="12.75" customHeight="1" thickBot="1">
      <c r="A19" s="117">
        <v>400</v>
      </c>
      <c r="B19" s="128" t="s">
        <v>54</v>
      </c>
      <c r="C19" s="1">
        <f>SUM(C20:C26)</f>
        <v>31797</v>
      </c>
      <c r="D19" s="1">
        <f>SUM(D20:D26)</f>
        <v>0</v>
      </c>
      <c r="E19" s="1">
        <f>SUM(E20:E26)</f>
        <v>12185</v>
      </c>
      <c r="F19" s="119"/>
      <c r="G19" s="98">
        <f>E19/C19*100</f>
        <v>38.321225272824485</v>
      </c>
    </row>
    <row r="20" spans="1:7" ht="12" customHeight="1">
      <c r="A20" s="129">
        <v>405</v>
      </c>
      <c r="B20" s="130" t="s">
        <v>55</v>
      </c>
      <c r="C20" s="131">
        <v>213</v>
      </c>
      <c r="D20" s="132"/>
      <c r="E20" s="131">
        <v>105</v>
      </c>
      <c r="F20" s="132"/>
      <c r="G20" s="7">
        <v>0</v>
      </c>
    </row>
    <row r="21" spans="1:7" ht="12" customHeight="1">
      <c r="A21" s="133">
        <v>406</v>
      </c>
      <c r="B21" s="134" t="s">
        <v>56</v>
      </c>
      <c r="C21" s="121">
        <v>6413</v>
      </c>
      <c r="D21" s="122"/>
      <c r="E21" s="121">
        <v>1489</v>
      </c>
      <c r="F21" s="122"/>
      <c r="G21" s="7"/>
    </row>
    <row r="22" spans="1:7" ht="12" customHeight="1">
      <c r="A22" s="133">
        <v>407</v>
      </c>
      <c r="B22" s="135" t="s">
        <v>57</v>
      </c>
      <c r="C22" s="121"/>
      <c r="D22" s="122"/>
      <c r="E22" s="121"/>
      <c r="F22" s="122"/>
      <c r="G22" s="7"/>
    </row>
    <row r="23" spans="1:7" ht="12" customHeight="1">
      <c r="A23" s="136">
        <v>408</v>
      </c>
      <c r="B23" s="137" t="s">
        <v>58</v>
      </c>
      <c r="C23" s="126">
        <v>101</v>
      </c>
      <c r="D23" s="127"/>
      <c r="E23" s="126">
        <v>58</v>
      </c>
      <c r="F23" s="127"/>
      <c r="G23" s="7"/>
    </row>
    <row r="24" spans="1:7" ht="12" customHeight="1">
      <c r="A24" s="138">
        <v>409</v>
      </c>
      <c r="B24" s="139" t="s">
        <v>98</v>
      </c>
      <c r="C24" s="108">
        <v>19589</v>
      </c>
      <c r="D24" s="140"/>
      <c r="E24" s="141">
        <v>9499</v>
      </c>
      <c r="F24" s="142"/>
      <c r="G24" s="7">
        <f t="shared" si="1"/>
        <v>48.49150033181888</v>
      </c>
    </row>
    <row r="25" spans="1:7" ht="12" customHeight="1">
      <c r="A25" s="138">
        <v>410</v>
      </c>
      <c r="B25" s="139" t="s">
        <v>99</v>
      </c>
      <c r="C25" s="108">
        <v>50</v>
      </c>
      <c r="D25" s="140"/>
      <c r="E25" s="141">
        <v>12</v>
      </c>
      <c r="F25" s="142"/>
      <c r="G25" s="7">
        <f t="shared" si="1"/>
        <v>24</v>
      </c>
    </row>
    <row r="26" spans="1:7" ht="12" customHeight="1" thickBot="1">
      <c r="A26" s="136">
        <v>412</v>
      </c>
      <c r="B26" s="143" t="s">
        <v>59</v>
      </c>
      <c r="C26" s="126">
        <v>5431</v>
      </c>
      <c r="D26" s="127"/>
      <c r="E26" s="126">
        <v>1022</v>
      </c>
      <c r="F26" s="127"/>
      <c r="G26" s="7">
        <f t="shared" si="1"/>
        <v>18.817897256490518</v>
      </c>
    </row>
    <row r="27" spans="1:7" s="148" customFormat="1" ht="15.75" customHeight="1" thickBot="1">
      <c r="A27" s="144">
        <v>500</v>
      </c>
      <c r="B27" s="145" t="s">
        <v>60</v>
      </c>
      <c r="C27" s="146">
        <f>SUM(C28:C31)</f>
        <v>71072</v>
      </c>
      <c r="D27" s="146">
        <f>SUM(D28:D31)</f>
        <v>0</v>
      </c>
      <c r="E27" s="146">
        <f>SUM(E28:E31)</f>
        <v>48136</v>
      </c>
      <c r="F27" s="147"/>
      <c r="G27" s="98">
        <f>E27/C27*100</f>
        <v>67.72850067537145</v>
      </c>
    </row>
    <row r="28" spans="1:7" ht="12" customHeight="1">
      <c r="A28" s="149">
        <v>501</v>
      </c>
      <c r="B28" s="150" t="s">
        <v>61</v>
      </c>
      <c r="C28" s="108">
        <v>1445</v>
      </c>
      <c r="D28" s="109"/>
      <c r="E28" s="108">
        <v>1321</v>
      </c>
      <c r="F28" s="109"/>
      <c r="G28" s="7">
        <f t="shared" si="1"/>
        <v>91.41868512110727</v>
      </c>
    </row>
    <row r="29" spans="1:7" ht="12" customHeight="1">
      <c r="A29" s="149">
        <v>502</v>
      </c>
      <c r="B29" s="150" t="s">
        <v>62</v>
      </c>
      <c r="C29" s="108">
        <v>22041</v>
      </c>
      <c r="D29" s="109"/>
      <c r="E29" s="108">
        <v>11798</v>
      </c>
      <c r="F29" s="109"/>
      <c r="G29" s="7">
        <f t="shared" si="1"/>
        <v>53.52751690032213</v>
      </c>
    </row>
    <row r="30" spans="1:7" ht="12" customHeight="1">
      <c r="A30" s="151">
        <v>503</v>
      </c>
      <c r="B30" s="152" t="s">
        <v>63</v>
      </c>
      <c r="C30" s="5">
        <v>38947</v>
      </c>
      <c r="D30" s="6"/>
      <c r="E30" s="5">
        <v>28006</v>
      </c>
      <c r="F30" s="6"/>
      <c r="G30" s="7">
        <f t="shared" si="1"/>
        <v>71.90797750789535</v>
      </c>
    </row>
    <row r="31" spans="1:7" ht="12" customHeight="1" thickBot="1">
      <c r="A31" s="151">
        <v>505</v>
      </c>
      <c r="B31" s="152" t="s">
        <v>64</v>
      </c>
      <c r="C31" s="5">
        <v>8639</v>
      </c>
      <c r="D31" s="6"/>
      <c r="E31" s="5">
        <v>7011</v>
      </c>
      <c r="F31" s="6"/>
      <c r="G31" s="7">
        <f t="shared" si="1"/>
        <v>81.1552262993402</v>
      </c>
    </row>
    <row r="32" spans="1:7" s="148" customFormat="1" ht="12" customHeight="1" thickBot="1">
      <c r="A32" s="144">
        <v>600</v>
      </c>
      <c r="B32" s="145" t="s">
        <v>65</v>
      </c>
      <c r="C32" s="146">
        <v>403</v>
      </c>
      <c r="D32" s="147"/>
      <c r="E32" s="146">
        <v>350</v>
      </c>
      <c r="F32" s="147"/>
      <c r="G32" s="98">
        <f>E32/C32*100</f>
        <v>86.848635235732</v>
      </c>
    </row>
    <row r="33" spans="1:7" s="148" customFormat="1" ht="12" customHeight="1" thickBot="1">
      <c r="A33" s="94">
        <v>700</v>
      </c>
      <c r="B33" s="95" t="s">
        <v>66</v>
      </c>
      <c r="C33" s="153">
        <f>SUM(C34:C38)</f>
        <v>225432</v>
      </c>
      <c r="D33" s="153">
        <f>SUM(D34:D38)</f>
        <v>0</v>
      </c>
      <c r="E33" s="153">
        <f>SUM(E34:E38)</f>
        <v>168656</v>
      </c>
      <c r="F33" s="154"/>
      <c r="G33" s="98">
        <f>E33/C33*100</f>
        <v>74.81457823201674</v>
      </c>
    </row>
    <row r="34" spans="1:7" s="148" customFormat="1" ht="12" customHeight="1">
      <c r="A34" s="155">
        <v>701</v>
      </c>
      <c r="B34" s="156" t="s">
        <v>67</v>
      </c>
      <c r="C34" s="157">
        <v>87497</v>
      </c>
      <c r="D34" s="156"/>
      <c r="E34" s="157">
        <v>67707</v>
      </c>
      <c r="F34" s="156"/>
      <c r="G34" s="7">
        <f aca="true" t="shared" si="2" ref="G34:G45">E34/C34*100</f>
        <v>77.3820816713716</v>
      </c>
    </row>
    <row r="35" spans="1:7" s="148" customFormat="1" ht="12" customHeight="1">
      <c r="A35" s="149">
        <v>702</v>
      </c>
      <c r="B35" s="150" t="s">
        <v>68</v>
      </c>
      <c r="C35" s="158">
        <v>82844</v>
      </c>
      <c r="D35" s="150"/>
      <c r="E35" s="158">
        <v>58006</v>
      </c>
      <c r="F35" s="150"/>
      <c r="G35" s="7">
        <f t="shared" si="2"/>
        <v>70.01834773791705</v>
      </c>
    </row>
    <row r="36" spans="1:7" s="148" customFormat="1" ht="12" customHeight="1">
      <c r="A36" s="149">
        <v>703</v>
      </c>
      <c r="B36" s="150" t="s">
        <v>131</v>
      </c>
      <c r="C36" s="158">
        <v>35763</v>
      </c>
      <c r="D36" s="150"/>
      <c r="E36" s="158">
        <v>27680</v>
      </c>
      <c r="F36" s="150"/>
      <c r="G36" s="7">
        <f t="shared" si="2"/>
        <v>77.39842854346671</v>
      </c>
    </row>
    <row r="37" spans="1:7" s="148" customFormat="1" ht="12" customHeight="1">
      <c r="A37" s="149">
        <v>707</v>
      </c>
      <c r="B37" s="159" t="s">
        <v>69</v>
      </c>
      <c r="C37" s="158">
        <v>13099</v>
      </c>
      <c r="D37" s="150"/>
      <c r="E37" s="158">
        <v>11051</v>
      </c>
      <c r="F37" s="150"/>
      <c r="G37" s="7">
        <f t="shared" si="2"/>
        <v>84.36521871898618</v>
      </c>
    </row>
    <row r="38" spans="1:7" s="148" customFormat="1" ht="12" customHeight="1" thickBot="1">
      <c r="A38" s="151">
        <v>709</v>
      </c>
      <c r="B38" s="160" t="s">
        <v>70</v>
      </c>
      <c r="C38" s="161">
        <v>6229</v>
      </c>
      <c r="D38" s="152"/>
      <c r="E38" s="161">
        <v>4212</v>
      </c>
      <c r="F38" s="152"/>
      <c r="G38" s="7">
        <f t="shared" si="2"/>
        <v>67.61920051372611</v>
      </c>
    </row>
    <row r="39" spans="1:7" s="148" customFormat="1" ht="12" customHeight="1" thickBot="1">
      <c r="A39" s="117">
        <v>800</v>
      </c>
      <c r="B39" s="128" t="s">
        <v>71</v>
      </c>
      <c r="C39" s="146">
        <f>SUM(C40:C41)</f>
        <v>28444</v>
      </c>
      <c r="D39" s="146">
        <f>SUM(D40:D41)</f>
        <v>0</v>
      </c>
      <c r="E39" s="146">
        <f>SUM(E40:E41)</f>
        <v>22742</v>
      </c>
      <c r="F39" s="147"/>
      <c r="G39" s="98">
        <f>E39/C39*100</f>
        <v>79.953593024891</v>
      </c>
    </row>
    <row r="40" spans="1:7" s="148" customFormat="1" ht="12" customHeight="1">
      <c r="A40" s="155">
        <v>801</v>
      </c>
      <c r="B40" s="156" t="s">
        <v>72</v>
      </c>
      <c r="C40" s="157">
        <v>26943</v>
      </c>
      <c r="D40" s="156"/>
      <c r="E40" s="157">
        <v>21650</v>
      </c>
      <c r="F40" s="156"/>
      <c r="G40" s="7">
        <f t="shared" si="2"/>
        <v>80.35482314515829</v>
      </c>
    </row>
    <row r="41" spans="1:7" s="148" customFormat="1" ht="12" customHeight="1" thickBot="1">
      <c r="A41" s="151">
        <v>804</v>
      </c>
      <c r="B41" s="152" t="s">
        <v>73</v>
      </c>
      <c r="C41" s="161">
        <v>1501</v>
      </c>
      <c r="D41" s="152"/>
      <c r="E41" s="161">
        <v>1092</v>
      </c>
      <c r="F41" s="152"/>
      <c r="G41" s="7">
        <f t="shared" si="2"/>
        <v>72.75149900066621</v>
      </c>
    </row>
    <row r="42" spans="1:7" s="148" customFormat="1" ht="12" customHeight="1" thickBot="1">
      <c r="A42" s="162">
        <v>1000</v>
      </c>
      <c r="B42" s="128" t="s">
        <v>75</v>
      </c>
      <c r="C42" s="146">
        <f>SUM(C43:C45)</f>
        <v>48062</v>
      </c>
      <c r="D42" s="146">
        <f>SUM(D43:D45)</f>
        <v>0</v>
      </c>
      <c r="E42" s="146">
        <f>SUM(E43:E45)</f>
        <v>27497</v>
      </c>
      <c r="F42" s="147"/>
      <c r="G42" s="98">
        <f>E42/C42*100</f>
        <v>57.21151845532854</v>
      </c>
    </row>
    <row r="43" spans="1:7" s="148" customFormat="1" ht="12" customHeight="1">
      <c r="A43" s="163">
        <v>1002</v>
      </c>
      <c r="B43" s="164" t="s">
        <v>100</v>
      </c>
      <c r="C43" s="158"/>
      <c r="D43" s="156"/>
      <c r="E43" s="158"/>
      <c r="F43" s="156"/>
      <c r="G43" s="7"/>
    </row>
    <row r="44" spans="1:7" s="166" customFormat="1" ht="12" customHeight="1">
      <c r="A44" s="165">
        <v>1003</v>
      </c>
      <c r="B44" s="159" t="s">
        <v>76</v>
      </c>
      <c r="C44" s="164">
        <v>45857</v>
      </c>
      <c r="D44" s="159"/>
      <c r="E44" s="164">
        <v>25912</v>
      </c>
      <c r="F44" s="159"/>
      <c r="G44" s="7">
        <f t="shared" si="2"/>
        <v>56.50609503456398</v>
      </c>
    </row>
    <row r="45" spans="1:7" s="148" customFormat="1" ht="12" customHeight="1" thickBot="1">
      <c r="A45" s="167">
        <v>1006</v>
      </c>
      <c r="B45" s="168" t="s">
        <v>77</v>
      </c>
      <c r="C45" s="169">
        <v>2205</v>
      </c>
      <c r="D45" s="170"/>
      <c r="E45" s="169">
        <v>1585</v>
      </c>
      <c r="F45" s="170"/>
      <c r="G45" s="7">
        <f t="shared" si="2"/>
        <v>71.88208616780045</v>
      </c>
    </row>
    <row r="46" spans="1:7" ht="13.5" customHeight="1" hidden="1">
      <c r="A46" s="171">
        <v>1101</v>
      </c>
      <c r="B46" s="172" t="s">
        <v>78</v>
      </c>
      <c r="C46" s="131"/>
      <c r="D46" s="132"/>
      <c r="E46" s="131"/>
      <c r="F46" s="132"/>
      <c r="G46" s="173"/>
    </row>
    <row r="47" spans="1:7" ht="13.5" customHeight="1" hidden="1">
      <c r="A47" s="163">
        <v>1102</v>
      </c>
      <c r="B47" s="159" t="s">
        <v>79</v>
      </c>
      <c r="C47" s="108"/>
      <c r="D47" s="109"/>
      <c r="E47" s="108"/>
      <c r="F47" s="109"/>
      <c r="G47" s="7"/>
    </row>
    <row r="48" spans="1:7" ht="14.25" customHeight="1" hidden="1">
      <c r="A48" s="163">
        <v>1103</v>
      </c>
      <c r="B48" s="159" t="s">
        <v>80</v>
      </c>
      <c r="C48" s="108"/>
      <c r="D48" s="109"/>
      <c r="E48" s="108"/>
      <c r="F48" s="109"/>
      <c r="G48" s="7"/>
    </row>
    <row r="49" spans="1:7" ht="13.5" customHeight="1" hidden="1" thickBot="1">
      <c r="A49" s="174">
        <v>1104</v>
      </c>
      <c r="B49" s="143" t="s">
        <v>81</v>
      </c>
      <c r="C49" s="126"/>
      <c r="D49" s="127"/>
      <c r="E49" s="126"/>
      <c r="F49" s="127"/>
      <c r="G49" s="175"/>
    </row>
    <row r="50" spans="1:7" ht="13.5" customHeight="1" thickBot="1">
      <c r="A50" s="162">
        <v>1100</v>
      </c>
      <c r="B50" s="128" t="s">
        <v>74</v>
      </c>
      <c r="C50" s="1">
        <f>SUM(C51:C53)</f>
        <v>1954</v>
      </c>
      <c r="D50" s="1">
        <f>SUM(D51:D53)</f>
        <v>0</v>
      </c>
      <c r="E50" s="1">
        <f>SUM(E51:E53)</f>
        <v>1305</v>
      </c>
      <c r="F50" s="176"/>
      <c r="G50" s="98">
        <f>E50/C50*100</f>
        <v>66.78607983623337</v>
      </c>
    </row>
    <row r="51" spans="1:7" ht="13.5" customHeight="1">
      <c r="A51" s="165">
        <v>1101</v>
      </c>
      <c r="B51" s="177" t="s">
        <v>101</v>
      </c>
      <c r="C51" s="121">
        <v>1954</v>
      </c>
      <c r="D51" s="178"/>
      <c r="E51" s="179">
        <v>1305</v>
      </c>
      <c r="F51" s="180"/>
      <c r="G51" s="7">
        <f>E51/C51*100</f>
        <v>66.78607983623337</v>
      </c>
    </row>
    <row r="52" spans="1:7" ht="13.5" customHeight="1">
      <c r="A52" s="163">
        <v>1102</v>
      </c>
      <c r="B52" s="159" t="s">
        <v>102</v>
      </c>
      <c r="C52" s="108"/>
      <c r="D52" s="140"/>
      <c r="E52" s="141"/>
      <c r="F52" s="142"/>
      <c r="G52" s="7"/>
    </row>
    <row r="53" spans="1:7" ht="13.5" customHeight="1" thickBot="1">
      <c r="A53" s="181">
        <v>1103</v>
      </c>
      <c r="B53" s="160" t="s">
        <v>103</v>
      </c>
      <c r="C53" s="5"/>
      <c r="D53" s="182"/>
      <c r="E53" s="183"/>
      <c r="F53" s="184"/>
      <c r="G53" s="7"/>
    </row>
    <row r="54" spans="1:7" ht="13.5" customHeight="1" thickBot="1">
      <c r="A54" s="162">
        <v>1200</v>
      </c>
      <c r="B54" s="128" t="s">
        <v>104</v>
      </c>
      <c r="C54" s="1">
        <v>526</v>
      </c>
      <c r="D54" s="185"/>
      <c r="E54" s="186">
        <v>394</v>
      </c>
      <c r="F54" s="176"/>
      <c r="G54" s="98"/>
    </row>
    <row r="55" spans="1:7" ht="13.5" customHeight="1" thickBot="1">
      <c r="A55" s="187">
        <v>1300</v>
      </c>
      <c r="B55" s="188" t="s">
        <v>50</v>
      </c>
      <c r="C55" s="189">
        <v>1</v>
      </c>
      <c r="D55" s="190"/>
      <c r="E55" s="191">
        <v>1</v>
      </c>
      <c r="F55" s="192"/>
      <c r="G55" s="193">
        <f>E55/C55*100</f>
        <v>100</v>
      </c>
    </row>
    <row r="56" spans="1:7" ht="16.5" customHeight="1" thickBot="1">
      <c r="A56" s="194"/>
      <c r="B56" s="195" t="s">
        <v>105</v>
      </c>
      <c r="C56" s="1">
        <f>C5+C14+C15+C19+C27+C32+C33+C39+C42+C50+C55+C54-1</f>
        <v>456687</v>
      </c>
      <c r="D56" s="1">
        <f>D5+D14+D15+D19+D27+D32+D33+D39+D42+D50+D55+D54-1</f>
        <v>-1</v>
      </c>
      <c r="E56" s="1">
        <f>E5+E14+E15+E19+E27+E32+E33+E39+E42+E50+E55+E54</f>
        <v>314750</v>
      </c>
      <c r="F56" s="176"/>
      <c r="G56" s="98">
        <f>E56/C56*100</f>
        <v>68.92028895063797</v>
      </c>
    </row>
    <row r="57" ht="9.75" customHeight="1"/>
    <row r="58" spans="1:2" ht="14.25">
      <c r="A58" s="85" t="s">
        <v>116</v>
      </c>
      <c r="B58" s="85"/>
    </row>
    <row r="59" spans="1:2" ht="14.25">
      <c r="A59" s="86" t="s">
        <v>115</v>
      </c>
      <c r="B59" s="86"/>
    </row>
    <row r="61" ht="12.75">
      <c r="A61" s="8" t="s">
        <v>117</v>
      </c>
    </row>
    <row r="62" ht="12.75">
      <c r="A62" s="8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2018-10-18T09:17:48Z</dcterms:modified>
  <cp:category/>
  <cp:version/>
  <cp:contentType/>
  <cp:contentStatus/>
</cp:coreProperties>
</file>