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<sst xmlns="http://schemas.openxmlformats.org/spreadsheetml/2006/main" count="140" uniqueCount="134">
  <si>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</si>
  <si>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</si>
  <si>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</si>
  <si>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</si>
  <si>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</si>
  <si>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</si>
  <si>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</si>
  <si>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</si>
  <si>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</si>
  <si>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</si>
  <si>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</si>
  <si>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</si>
  <si>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</si>
  <si>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</si>
  <si>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</si>
  <si>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</si>
  <si>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</si>
  <si>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</si>
  <si>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</si>
  <si>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</si>
  <si>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</si>
  <si>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</si>
  <si>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</si>
  <si>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</si>
  <si>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</si>
  <si>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</si>
  <si>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</si>
  <si>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</si>
  <si>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</si>
  <si>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</si>
  <si>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</si>
  <si>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</si>
  <si>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</si>
  <si>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</si>
  <si>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</si>
  <si>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</si>
  <si>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</si>
  <si>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</si>
  <si>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Прочие безвозмездные поступления в бюджеты городских округов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</si>
  <si>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</si>
  <si>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</si>
  <si>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</si>
  <si>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</si>
  <si>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</si>
  <si>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</si>
  <si>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</si>
  <si>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</si>
  <si>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</si>
  <si>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</si>
  <si>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</si>
  <si>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</si>
  <si>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</si>
  <si>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</si>
  <si>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</si>
  <si>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</si>
  <si>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</si>
  <si>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</si>
  <si>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</si>
  <si>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</si>
  <si>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</si>
  <si>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</si>
  <si>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</si>
  <si>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</si>
  <si>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</si>
  <si>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</si>
  <si>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</si>
  <si>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</si>
  <si>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</si>
  <si>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</si>
  <si>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</si>
  <si>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</si>
  <si>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</si>
  <si>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</si>
  <si>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</si>
  <si>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</si>
  <si>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</si>
  <si>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</si>
  <si>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</si>
  <si>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</si>
  <si>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</si>
  <si>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</si>
  <si>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</si>
  <si>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</si>
  <si>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</si>
  <si>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</si>
  <si>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</si>
  <si>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</si>
  <si>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</si>
  <si>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</si>
  <si>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</si>
  <si>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</si>
  <si>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</si>
  <si>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</si>
  <si>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</si>
  <si>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</si>
  <si>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</si>
  <si>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</si>
  <si>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</si>
  <si>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</si>
  <si>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</si>
  <si>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</si>
  <si>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</si>
  <si>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</si>
  <si>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</si>
  <si>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</si>
  <si>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</si>
  <si>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</si>
  <si>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</si>
  <si>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</si>
  <si>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</si>
  <si>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</si>
  <si>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</si>
  <si>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</si>
  <si>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</si>
  <si>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</si>
  <si>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</si>
  <si>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</si>
  <si>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</si>
  <si>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34344-4-62-60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</si>
  <si>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</si>
  <si>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</si>
  <si>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</si>
  <si>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</si>
  <si>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</si>
  <si>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</si>
  <si>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</si>
  <si>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</si>
  <si>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</si>
  <si>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</si>
  <si>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</si>
  <si>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</si>
  <si>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</si>
  <si>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по доходам по состоянию на 01 мая 2019 года.</t>
  </si>
  <si>
    <t>по расходам  по состоянию на 01 мая 2019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</si>
</sst>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2" fillId="33" borderId="10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180" fontId="0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1" fontId="0" fillId="33" borderId="11" xfId="0" applyNumberFormat="1" applyFill="1" applyBorder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15" xfId="0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6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180" fontId="0" fillId="33" borderId="16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21" xfId="0" applyFill="1" applyBorder="1" applyAlignment="1">
      <alignment/>
    </xf>
    <xf numFmtId="1" fontId="0" fillId="33" borderId="22" xfId="0" applyNumberFormat="1" applyFill="1" applyBorder="1" applyAlignment="1">
      <alignment/>
    </xf>
    <xf numFmtId="2" fontId="0" fillId="33" borderId="18" xfId="0" applyNumberFormat="1" applyFill="1" applyBorder="1" applyAlignment="1">
      <alignment/>
    </xf>
    <xf numFmtId="180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wrapText="1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wrapText="1"/>
    </xf>
    <xf numFmtId="0" fontId="0" fillId="33" borderId="11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wrapText="1"/>
    </xf>
    <xf numFmtId="49" fontId="0" fillId="33" borderId="11" xfId="0" applyNumberFormat="1" applyFill="1" applyBorder="1" applyAlignment="1">
      <alignment horizontal="center" vertical="center"/>
    </xf>
    <xf numFmtId="0" fontId="0" fillId="33" borderId="25" xfId="0" applyFill="1" applyBorder="1" applyAlignment="1">
      <alignment wrapText="1"/>
    </xf>
    <xf numFmtId="0" fontId="0" fillId="33" borderId="24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24" xfId="0" applyFont="1" applyFill="1" applyBorder="1" applyAlignment="1">
      <alignment/>
    </xf>
    <xf numFmtId="0" fontId="0" fillId="33" borderId="24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2" xfId="0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20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20" xfId="0" applyNumberFormat="1" applyFont="1" applyFill="1" applyBorder="1" applyAlignment="1">
      <alignment horizontal="left" vertical="center" wrapText="1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wrapText="1"/>
    </xf>
    <xf numFmtId="0" fontId="0" fillId="33" borderId="27" xfId="0" applyFill="1" applyBorder="1" applyAlignment="1">
      <alignment/>
    </xf>
    <xf numFmtId="3" fontId="1" fillId="33" borderId="27" xfId="0" applyNumberFormat="1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/>
    </xf>
    <xf numFmtId="0" fontId="0" fillId="33" borderId="28" xfId="0" applyFill="1" applyBorder="1" applyAlignment="1">
      <alignment/>
    </xf>
    <xf numFmtId="0" fontId="1" fillId="33" borderId="24" xfId="0" applyFont="1" applyFill="1" applyBorder="1" applyAlignment="1">
      <alignment horizontal="left" wrapText="1"/>
    </xf>
    <xf numFmtId="0" fontId="1" fillId="33" borderId="24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1" fillId="33" borderId="25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wrapText="1"/>
    </xf>
    <xf numFmtId="0" fontId="0" fillId="33" borderId="20" xfId="0" applyFill="1" applyBorder="1" applyAlignment="1">
      <alignment/>
    </xf>
    <xf numFmtId="0" fontId="5" fillId="33" borderId="29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2" fontId="0" fillId="33" borderId="1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14" fillId="33" borderId="0" xfId="0" applyFont="1" applyFill="1" applyAlignment="1">
      <alignment/>
    </xf>
    <xf numFmtId="0" fontId="1" fillId="33" borderId="15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0" fontId="3" fillId="33" borderId="19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vertical="center"/>
    </xf>
    <xf numFmtId="0" fontId="12" fillId="33" borderId="19" xfId="0" applyFont="1" applyFill="1" applyBorder="1" applyAlignment="1">
      <alignment/>
    </xf>
    <xf numFmtId="0" fontId="12" fillId="33" borderId="15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180" fontId="0" fillId="33" borderId="27" xfId="0" applyNumberFormat="1" applyFont="1" applyFill="1" applyBorder="1" applyAlignment="1">
      <alignment horizontal="center" wrapText="1"/>
    </xf>
    <xf numFmtId="0" fontId="4" fillId="33" borderId="28" xfId="0" applyFont="1" applyFill="1" applyBorder="1" applyAlignment="1">
      <alignment wrapText="1"/>
    </xf>
    <xf numFmtId="0" fontId="0" fillId="33" borderId="27" xfId="0" applyFont="1" applyFill="1" applyBorder="1" applyAlignment="1">
      <alignment wrapText="1"/>
    </xf>
    <xf numFmtId="0" fontId="0" fillId="33" borderId="28" xfId="0" applyFont="1" applyFill="1" applyBorder="1" applyAlignment="1">
      <alignment wrapText="1"/>
    </xf>
    <xf numFmtId="0" fontId="0" fillId="33" borderId="27" xfId="0" applyFont="1" applyFill="1" applyBorder="1" applyAlignment="1">
      <alignment wrapText="1"/>
    </xf>
    <xf numFmtId="2" fontId="0" fillId="33" borderId="27" xfId="0" applyNumberFormat="1" applyFont="1" applyFill="1" applyBorder="1" applyAlignment="1">
      <alignment wrapText="1"/>
    </xf>
    <xf numFmtId="0" fontId="0" fillId="33" borderId="0" xfId="0" applyFill="1" applyAlignment="1">
      <alignment wrapText="1"/>
    </xf>
    <xf numFmtId="180" fontId="0" fillId="33" borderId="11" xfId="0" applyNumberFormat="1" applyFont="1" applyFill="1" applyBorder="1" applyAlignment="1">
      <alignment horizontal="center"/>
    </xf>
    <xf numFmtId="0" fontId="4" fillId="33" borderId="31" xfId="0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180" fontId="0" fillId="33" borderId="32" xfId="0" applyNumberFormat="1" applyFont="1" applyFill="1" applyBorder="1" applyAlignment="1">
      <alignment horizontal="center"/>
    </xf>
    <xf numFmtId="0" fontId="4" fillId="33" borderId="33" xfId="0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180" fontId="12" fillId="33" borderId="19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center"/>
    </xf>
    <xf numFmtId="0" fontId="9" fillId="33" borderId="20" xfId="0" applyFont="1" applyFill="1" applyBorder="1" applyAlignment="1">
      <alignment horizontal="left" vertical="center" wrapText="1"/>
    </xf>
    <xf numFmtId="0" fontId="12" fillId="33" borderId="20" xfId="0" applyFont="1" applyFill="1" applyBorder="1" applyAlignment="1">
      <alignment/>
    </xf>
    <xf numFmtId="180" fontId="0" fillId="33" borderId="27" xfId="0" applyNumberFormat="1" applyFill="1" applyBorder="1" applyAlignment="1">
      <alignment horizontal="center"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180" fontId="0" fillId="33" borderId="11" xfId="0" applyNumberFormat="1" applyFill="1" applyBorder="1" applyAlignment="1">
      <alignment horizontal="center"/>
    </xf>
    <xf numFmtId="180" fontId="0" fillId="33" borderId="18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0" fillId="33" borderId="18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180" fontId="1" fillId="33" borderId="22" xfId="0" applyNumberFormat="1" applyFont="1" applyFill="1" applyBorder="1" applyAlignment="1">
      <alignment horizontal="center"/>
    </xf>
    <xf numFmtId="0" fontId="1" fillId="33" borderId="35" xfId="0" applyFont="1" applyFill="1" applyBorder="1" applyAlignment="1">
      <alignment wrapText="1"/>
    </xf>
    <xf numFmtId="0" fontId="0" fillId="33" borderId="22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180" fontId="1" fillId="33" borderId="27" xfId="0" applyNumberFormat="1" applyFont="1" applyFill="1" applyBorder="1" applyAlignment="1">
      <alignment horizontal="center"/>
    </xf>
    <xf numFmtId="0" fontId="0" fillId="33" borderId="31" xfId="0" applyFill="1" applyBorder="1" applyAlignment="1">
      <alignment wrapText="1"/>
    </xf>
    <xf numFmtId="0" fontId="0" fillId="33" borderId="28" xfId="0" applyFill="1" applyBorder="1" applyAlignment="1">
      <alignment wrapText="1"/>
    </xf>
    <xf numFmtId="180" fontId="1" fillId="33" borderId="18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0" fontId="1" fillId="33" borderId="11" xfId="0" applyNumberFormat="1" applyFont="1" applyFill="1" applyBorder="1" applyAlignment="1">
      <alignment horizontal="center"/>
    </xf>
    <xf numFmtId="0" fontId="0" fillId="33" borderId="24" xfId="0" applyFont="1" applyFill="1" applyBorder="1" applyAlignment="1">
      <alignment wrapText="1"/>
    </xf>
    <xf numFmtId="0" fontId="0" fillId="33" borderId="25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vertical="center"/>
    </xf>
    <xf numFmtId="0" fontId="13" fillId="33" borderId="10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0" fontId="10" fillId="33" borderId="0" xfId="0" applyFont="1" applyFill="1" applyAlignment="1">
      <alignment/>
    </xf>
    <xf numFmtId="180" fontId="0" fillId="33" borderId="11" xfId="0" applyNumberFormat="1" applyFont="1" applyFill="1" applyBorder="1" applyAlignment="1">
      <alignment horizontal="center"/>
    </xf>
    <xf numFmtId="0" fontId="10" fillId="33" borderId="24" xfId="0" applyFont="1" applyFill="1" applyBorder="1" applyAlignment="1">
      <alignment/>
    </xf>
    <xf numFmtId="180" fontId="0" fillId="33" borderId="12" xfId="0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/>
    </xf>
    <xf numFmtId="0" fontId="13" fillId="33" borderId="19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180" fontId="0" fillId="33" borderId="27" xfId="0" applyNumberFormat="1" applyFont="1" applyFill="1" applyBorder="1" applyAlignment="1">
      <alignment horizontal="center"/>
    </xf>
    <xf numFmtId="0" fontId="10" fillId="33" borderId="28" xfId="0" applyFont="1" applyFill="1" applyBorder="1" applyAlignment="1">
      <alignment/>
    </xf>
    <xf numFmtId="0" fontId="10" fillId="33" borderId="27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1" fillId="33" borderId="27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32" xfId="0" applyFont="1" applyFill="1" applyBorder="1" applyAlignment="1">
      <alignment horizontal="center"/>
    </xf>
    <xf numFmtId="0" fontId="4" fillId="33" borderId="34" xfId="0" applyFont="1" applyFill="1" applyBorder="1" applyAlignment="1">
      <alignment/>
    </xf>
    <xf numFmtId="0" fontId="10" fillId="33" borderId="32" xfId="0" applyFont="1" applyFill="1" applyBorder="1" applyAlignment="1">
      <alignment/>
    </xf>
    <xf numFmtId="0" fontId="10" fillId="33" borderId="34" xfId="0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4" fillId="33" borderId="36" xfId="0" applyFont="1" applyFill="1" applyBorder="1" applyAlignment="1">
      <alignment/>
    </xf>
    <xf numFmtId="2" fontId="0" fillId="33" borderId="22" xfId="0" applyNumberFormat="1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2" fontId="0" fillId="33" borderId="18" xfId="0" applyNumberFormat="1" applyFont="1" applyFill="1" applyBorder="1" applyAlignment="1">
      <alignment/>
    </xf>
    <xf numFmtId="0" fontId="12" fillId="33" borderId="38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0" fillId="33" borderId="40" xfId="0" applyFont="1" applyFill="1" applyBorder="1" applyAlignment="1">
      <alignment/>
    </xf>
    <xf numFmtId="0" fontId="0" fillId="33" borderId="41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33" borderId="4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43" xfId="0" applyFont="1" applyFill="1" applyBorder="1" applyAlignment="1">
      <alignment/>
    </xf>
    <xf numFmtId="0" fontId="12" fillId="33" borderId="44" xfId="0" applyFont="1" applyFill="1" applyBorder="1" applyAlignment="1">
      <alignment/>
    </xf>
    <xf numFmtId="0" fontId="12" fillId="33" borderId="45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0" fontId="12" fillId="33" borderId="46" xfId="0" applyFont="1" applyFill="1" applyBorder="1" applyAlignment="1">
      <alignment/>
    </xf>
    <xf numFmtId="0" fontId="12" fillId="33" borderId="47" xfId="0" applyFont="1" applyFill="1" applyBorder="1" applyAlignment="1">
      <alignment/>
    </xf>
    <xf numFmtId="0" fontId="12" fillId="33" borderId="48" xfId="0" applyFont="1" applyFill="1" applyBorder="1" applyAlignment="1">
      <alignment/>
    </xf>
    <xf numFmtId="2" fontId="12" fillId="33" borderId="19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2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7109375" style="10" customWidth="1"/>
    <col min="2" max="2" width="47.57421875" style="10" customWidth="1"/>
    <col min="3" max="3" width="8.421875" style="10" customWidth="1"/>
    <col min="4" max="4" width="7.8515625" style="10" customWidth="1"/>
    <col min="5" max="5" width="7.7109375" style="10" customWidth="1"/>
    <col min="6" max="6" width="8.140625" style="10" customWidth="1"/>
    <col min="7" max="7" width="8.28125" style="10" customWidth="1"/>
    <col min="8" max="16384" width="9.140625" style="10" customWidth="1"/>
  </cols>
  <sheetData>
    <row r="1" spans="1:7" ht="12.75">
      <c r="A1" s="9" t="s">
        <v>106</v>
      </c>
      <c r="B1" s="9"/>
      <c r="C1" s="9"/>
      <c r="D1" s="9"/>
      <c r="E1" s="9"/>
      <c r="F1" s="9"/>
      <c r="G1" s="9"/>
    </row>
    <row r="2" spans="1:7" ht="12.75" customHeight="1">
      <c r="A2" s="9" t="s">
        <v>132</v>
      </c>
      <c r="B2" s="9"/>
      <c r="C2" s="9"/>
      <c r="D2" s="9"/>
      <c r="E2" s="9"/>
      <c r="F2" s="9"/>
      <c r="G2" s="9"/>
    </row>
    <row r="3" spans="5:7" ht="11.25" customHeight="1" thickBot="1">
      <c r="E3" s="11" t="s">
        <v>0</v>
      </c>
      <c r="F3" s="11"/>
      <c r="G3" s="11"/>
    </row>
    <row r="4" spans="1:7" ht="12.75">
      <c r="A4" s="12" t="s">
        <v>1</v>
      </c>
      <c r="B4" s="12" t="s">
        <v>2</v>
      </c>
      <c r="C4" s="13" t="s">
        <v>85</v>
      </c>
      <c r="D4" s="13" t="s">
        <v>87</v>
      </c>
      <c r="E4" s="14" t="s">
        <v>3</v>
      </c>
      <c r="F4" s="13" t="s">
        <v>86</v>
      </c>
      <c r="G4" s="15" t="s">
        <v>88</v>
      </c>
    </row>
    <row r="5" spans="1:7" ht="12.75">
      <c r="A5" s="16"/>
      <c r="B5" s="16"/>
      <c r="C5" s="17"/>
      <c r="D5" s="17"/>
      <c r="E5" s="18"/>
      <c r="F5" s="17"/>
      <c r="G5" s="19"/>
    </row>
    <row r="6" spans="1:7" ht="21" customHeight="1" thickBot="1">
      <c r="A6" s="20"/>
      <c r="B6" s="20"/>
      <c r="C6" s="21"/>
      <c r="D6" s="21"/>
      <c r="E6" s="22"/>
      <c r="F6" s="21"/>
      <c r="G6" s="23"/>
    </row>
    <row r="7" spans="1:7" ht="16.5" customHeight="1" thickBot="1">
      <c r="A7" s="24" t="s">
        <v>4</v>
      </c>
      <c r="B7" s="25" t="s">
        <v>5</v>
      </c>
      <c r="C7" s="26">
        <f>SUM(C8:C24)</f>
        <v>144295</v>
      </c>
      <c r="D7" s="27">
        <f>SUM(D8:D24)</f>
        <v>48098.333333333336</v>
      </c>
      <c r="E7" s="26">
        <f>SUM(E8:E24)</f>
        <v>38471</v>
      </c>
      <c r="F7" s="28">
        <f>E7/D7*100</f>
        <v>79.98406043175439</v>
      </c>
      <c r="G7" s="28">
        <f>E7/C7*100</f>
        <v>26.661353477251463</v>
      </c>
    </row>
    <row r="8" spans="1:7" ht="13.5" customHeight="1">
      <c r="A8" s="29" t="s">
        <v>6</v>
      </c>
      <c r="B8" s="30" t="s">
        <v>7</v>
      </c>
      <c r="C8" s="31">
        <v>120405</v>
      </c>
      <c r="D8" s="8">
        <f>C8/12*4</f>
        <v>40135</v>
      </c>
      <c r="E8" s="32">
        <v>29406</v>
      </c>
      <c r="F8" s="33">
        <f>E8/D8*100</f>
        <v>73.26772144013954</v>
      </c>
      <c r="G8" s="33">
        <f>E8/C8*100</f>
        <v>24.422573813379845</v>
      </c>
    </row>
    <row r="9" spans="1:7" ht="27.75" customHeight="1">
      <c r="A9" s="34" t="s">
        <v>107</v>
      </c>
      <c r="B9" s="35" t="s">
        <v>109</v>
      </c>
      <c r="C9" s="36">
        <v>6434</v>
      </c>
      <c r="D9" s="8">
        <f>C9/12*4</f>
        <v>2144.6666666666665</v>
      </c>
      <c r="E9" s="8">
        <v>2172</v>
      </c>
      <c r="F9" s="2">
        <f>E9/D9*100</f>
        <v>101.274479328567</v>
      </c>
      <c r="G9" s="2">
        <f>E9/C9*100</f>
        <v>33.758159776189</v>
      </c>
    </row>
    <row r="10" spans="1:7" ht="27.75" customHeight="1">
      <c r="A10" s="34" t="s">
        <v>120</v>
      </c>
      <c r="B10" s="37" t="s">
        <v>121</v>
      </c>
      <c r="C10" s="36">
        <v>2478</v>
      </c>
      <c r="D10" s="8">
        <f>C10/12*4</f>
        <v>826</v>
      </c>
      <c r="E10" s="8">
        <v>1009</v>
      </c>
      <c r="F10" s="2">
        <f>E10/D10*100</f>
        <v>122.15496368038741</v>
      </c>
      <c r="G10" s="2">
        <f>E10/C10*100</f>
        <v>40.7183212267958</v>
      </c>
    </row>
    <row r="11" spans="1:7" ht="24.75" customHeight="1">
      <c r="A11" s="38" t="s">
        <v>8</v>
      </c>
      <c r="B11" s="39" t="s">
        <v>9</v>
      </c>
      <c r="C11" s="36">
        <v>2319</v>
      </c>
      <c r="D11" s="8">
        <f>C11/12*4</f>
        <v>773</v>
      </c>
      <c r="E11" s="8">
        <v>862</v>
      </c>
      <c r="F11" s="2">
        <f>E11/D11*100</f>
        <v>111.51358344113842</v>
      </c>
      <c r="G11" s="2">
        <f>E11/C11*100</f>
        <v>37.17119448037947</v>
      </c>
    </row>
    <row r="12" spans="1:7" ht="12" customHeight="1">
      <c r="A12" s="40" t="s">
        <v>10</v>
      </c>
      <c r="B12" s="41" t="s">
        <v>11</v>
      </c>
      <c r="C12" s="36"/>
      <c r="D12" s="8"/>
      <c r="E12" s="42"/>
      <c r="F12" s="43"/>
      <c r="G12" s="43"/>
    </row>
    <row r="13" spans="1:7" ht="25.5" customHeight="1">
      <c r="A13" s="40" t="s">
        <v>108</v>
      </c>
      <c r="B13" s="41" t="s">
        <v>110</v>
      </c>
      <c r="C13" s="36">
        <v>60</v>
      </c>
      <c r="D13" s="8">
        <f>C13/12*4</f>
        <v>20</v>
      </c>
      <c r="E13" s="42">
        <v>17</v>
      </c>
      <c r="F13" s="2">
        <f>E13/D13*100</f>
        <v>85</v>
      </c>
      <c r="G13" s="2">
        <f>E13/C13*100</f>
        <v>28.333333333333332</v>
      </c>
    </row>
    <row r="14" spans="1:7" ht="12.75" customHeight="1">
      <c r="A14" s="40" t="s">
        <v>12</v>
      </c>
      <c r="B14" s="41" t="s">
        <v>13</v>
      </c>
      <c r="C14" s="36">
        <v>3327</v>
      </c>
      <c r="D14" s="8">
        <f>C14/12*4</f>
        <v>1109</v>
      </c>
      <c r="E14" s="42">
        <v>527</v>
      </c>
      <c r="F14" s="2">
        <f>E14/D14*100</f>
        <v>47.52028854824166</v>
      </c>
      <c r="G14" s="2">
        <f>E14/C14*100</f>
        <v>15.84009618274722</v>
      </c>
    </row>
    <row r="15" spans="1:7" ht="12.75">
      <c r="A15" s="44" t="s">
        <v>14</v>
      </c>
      <c r="B15" s="42" t="s">
        <v>15</v>
      </c>
      <c r="C15" s="36">
        <v>4770</v>
      </c>
      <c r="D15" s="8">
        <f>C15/12*4</f>
        <v>1590</v>
      </c>
      <c r="E15" s="42">
        <v>2166</v>
      </c>
      <c r="F15" s="2">
        <f>E15/D15*100</f>
        <v>136.22641509433961</v>
      </c>
      <c r="G15" s="2">
        <f>E15/C15*100</f>
        <v>45.40880503144654</v>
      </c>
    </row>
    <row r="16" spans="1:7" ht="12.75">
      <c r="A16" s="44" t="s">
        <v>16</v>
      </c>
      <c r="B16" s="45" t="s">
        <v>17</v>
      </c>
      <c r="C16" s="36"/>
      <c r="D16" s="8"/>
      <c r="E16" s="42">
        <v>11</v>
      </c>
      <c r="F16" s="2"/>
      <c r="G16" s="2"/>
    </row>
    <row r="17" spans="1:7" ht="25.5">
      <c r="A17" s="44" t="s">
        <v>18</v>
      </c>
      <c r="B17" s="46" t="s">
        <v>89</v>
      </c>
      <c r="C17" s="36"/>
      <c r="D17" s="8"/>
      <c r="E17" s="42"/>
      <c r="F17" s="2"/>
      <c r="G17" s="2"/>
    </row>
    <row r="18" spans="1:7" ht="24" customHeight="1">
      <c r="A18" s="47" t="s">
        <v>19</v>
      </c>
      <c r="B18" s="39" t="s">
        <v>90</v>
      </c>
      <c r="C18" s="36">
        <v>3576</v>
      </c>
      <c r="D18" s="8">
        <f>C18/12*4</f>
        <v>1192</v>
      </c>
      <c r="E18" s="42">
        <v>1680</v>
      </c>
      <c r="F18" s="2">
        <f>E18/D18*100</f>
        <v>140.93959731543623</v>
      </c>
      <c r="G18" s="2">
        <f>E18/C18*100</f>
        <v>46.97986577181208</v>
      </c>
    </row>
    <row r="19" spans="1:7" ht="15" customHeight="1">
      <c r="A19" s="47" t="s">
        <v>20</v>
      </c>
      <c r="B19" s="48" t="s">
        <v>21</v>
      </c>
      <c r="C19" s="36">
        <v>60</v>
      </c>
      <c r="D19" s="8">
        <f>C19/12*4</f>
        <v>20</v>
      </c>
      <c r="E19" s="42">
        <v>8</v>
      </c>
      <c r="F19" s="2">
        <f>E19/D19*100</f>
        <v>40</v>
      </c>
      <c r="G19" s="2">
        <f>E19/C19*100</f>
        <v>13.333333333333334</v>
      </c>
    </row>
    <row r="20" spans="1:7" ht="25.5">
      <c r="A20" s="44" t="s">
        <v>22</v>
      </c>
      <c r="B20" s="49" t="s">
        <v>23</v>
      </c>
      <c r="C20" s="36">
        <v>385</v>
      </c>
      <c r="D20" s="8">
        <f>C20/12*4</f>
        <v>128.33333333333334</v>
      </c>
      <c r="E20" s="42">
        <v>57</v>
      </c>
      <c r="F20" s="2">
        <f>E20/D20*100</f>
        <v>44.41558441558441</v>
      </c>
      <c r="G20" s="2">
        <f>E20/C20*100</f>
        <v>14.805194805194805</v>
      </c>
    </row>
    <row r="21" spans="1:7" ht="25.5">
      <c r="A21" s="44" t="s">
        <v>24</v>
      </c>
      <c r="B21" s="49" t="s">
        <v>25</v>
      </c>
      <c r="C21" s="36">
        <v>471</v>
      </c>
      <c r="D21" s="8">
        <f>C21/12*4</f>
        <v>157</v>
      </c>
      <c r="E21" s="42">
        <v>411</v>
      </c>
      <c r="F21" s="2">
        <f>E21/D21*100</f>
        <v>261.78343949044586</v>
      </c>
      <c r="G21" s="2">
        <f>E21/C21*100</f>
        <v>87.26114649681529</v>
      </c>
    </row>
    <row r="22" spans="1:7" ht="12.75">
      <c r="A22" s="50" t="s">
        <v>26</v>
      </c>
      <c r="B22" s="49" t="s">
        <v>27</v>
      </c>
      <c r="C22" s="36"/>
      <c r="D22" s="8"/>
      <c r="E22" s="42"/>
      <c r="F22" s="2"/>
      <c r="G22" s="2"/>
    </row>
    <row r="23" spans="1:7" ht="15.75" customHeight="1">
      <c r="A23" s="44" t="s">
        <v>28</v>
      </c>
      <c r="B23" s="49" t="s">
        <v>29</v>
      </c>
      <c r="C23" s="36">
        <v>10</v>
      </c>
      <c r="D23" s="8">
        <f>C23/12*4</f>
        <v>3.3333333333333335</v>
      </c>
      <c r="E23" s="42">
        <v>145</v>
      </c>
      <c r="F23" s="2">
        <f>E23/D23*100</f>
        <v>4350</v>
      </c>
      <c r="G23" s="2">
        <f>E23/C23*100</f>
        <v>1450</v>
      </c>
    </row>
    <row r="24" spans="1:7" ht="13.5" thickBot="1">
      <c r="A24" s="51" t="s">
        <v>30</v>
      </c>
      <c r="B24" s="52" t="s">
        <v>31</v>
      </c>
      <c r="C24" s="53"/>
      <c r="D24" s="54"/>
      <c r="E24" s="52"/>
      <c r="F24" s="55"/>
      <c r="G24" s="55"/>
    </row>
    <row r="25" spans="1:7" ht="15" customHeight="1" thickBot="1">
      <c r="A25" s="56" t="s">
        <v>32</v>
      </c>
      <c r="B25" s="57" t="s">
        <v>33</v>
      </c>
      <c r="C25" s="58">
        <f>C26+C36</f>
        <v>540383</v>
      </c>
      <c r="D25" s="58">
        <f>D26+D36</f>
        <v>102566</v>
      </c>
      <c r="E25" s="58">
        <f>E26+E36-1</f>
        <v>101252</v>
      </c>
      <c r="F25" s="59">
        <f>E25/D25*100</f>
        <v>98.71887370083653</v>
      </c>
      <c r="G25" s="59">
        <f>E25/C25*100</f>
        <v>18.737080922234785</v>
      </c>
    </row>
    <row r="26" spans="1:7" ht="28.5" customHeight="1" thickBot="1">
      <c r="A26" s="60" t="s">
        <v>34</v>
      </c>
      <c r="B26" s="61" t="s">
        <v>35</v>
      </c>
      <c r="C26" s="58">
        <f>SUM(C27,C29,C32,C33,C34)</f>
        <v>540383</v>
      </c>
      <c r="D26" s="58">
        <f>SUM(D27,D29,D32,D33,D34)</f>
        <v>102566</v>
      </c>
      <c r="E26" s="58">
        <f>SUM(E27,E29,E32,E33,E34)</f>
        <v>102566</v>
      </c>
      <c r="F26" s="59">
        <f>E26/D26*100</f>
        <v>100</v>
      </c>
      <c r="G26" s="59">
        <f>E26/C26*100</f>
        <v>18.980241791470124</v>
      </c>
    </row>
    <row r="27" spans="1:7" ht="25.5">
      <c r="A27" s="62" t="s">
        <v>128</v>
      </c>
      <c r="B27" s="63" t="s">
        <v>127</v>
      </c>
      <c r="C27" s="64">
        <f>C28</f>
        <v>31667</v>
      </c>
      <c r="D27" s="64">
        <f>D28</f>
        <v>10556</v>
      </c>
      <c r="E27" s="64">
        <f>E28</f>
        <v>10556</v>
      </c>
      <c r="F27" s="2">
        <f aca="true" t="shared" si="0" ref="F27:F33">E27/D27*100</f>
        <v>100</v>
      </c>
      <c r="G27" s="2">
        <f>E27/C27*100</f>
        <v>33.33438595383206</v>
      </c>
    </row>
    <row r="28" spans="1:7" ht="12.75">
      <c r="A28" s="65">
        <v>20215001</v>
      </c>
      <c r="B28" s="66" t="s">
        <v>91</v>
      </c>
      <c r="C28" s="64">
        <v>31667</v>
      </c>
      <c r="D28" s="64">
        <v>10556</v>
      </c>
      <c r="E28" s="67">
        <v>10556</v>
      </c>
      <c r="F28" s="2">
        <f t="shared" si="0"/>
        <v>100</v>
      </c>
      <c r="G28" s="2">
        <f>E28/C28*100</f>
        <v>33.33438595383206</v>
      </c>
    </row>
    <row r="29" spans="1:7" ht="29.25" customHeight="1">
      <c r="A29" s="47" t="s">
        <v>123</v>
      </c>
      <c r="B29" s="49" t="s">
        <v>124</v>
      </c>
      <c r="C29" s="43">
        <v>349283</v>
      </c>
      <c r="D29" s="43">
        <v>32052</v>
      </c>
      <c r="E29" s="42">
        <v>32052</v>
      </c>
      <c r="F29" s="2">
        <f t="shared" si="0"/>
        <v>100</v>
      </c>
      <c r="G29" s="2">
        <f>E29/C29*100</f>
        <v>9.1765130281176</v>
      </c>
    </row>
    <row r="30" spans="1:7" ht="51" hidden="1">
      <c r="A30" s="47" t="s">
        <v>92</v>
      </c>
      <c r="B30" s="68" t="s">
        <v>93</v>
      </c>
      <c r="C30" s="43"/>
      <c r="D30" s="43"/>
      <c r="E30" s="42"/>
      <c r="F30" s="2"/>
      <c r="G30" s="2"/>
    </row>
    <row r="31" spans="1:7" ht="12.75" customHeight="1" hidden="1">
      <c r="A31" s="38"/>
      <c r="B31" s="69"/>
      <c r="C31" s="43"/>
      <c r="D31" s="43"/>
      <c r="E31" s="42"/>
      <c r="F31" s="2" t="e">
        <f t="shared" si="0"/>
        <v>#DIV/0!</v>
      </c>
      <c r="G31" s="2" t="e">
        <f>E31/C31*100</f>
        <v>#DIV/0!</v>
      </c>
    </row>
    <row r="32" spans="1:7" ht="31.5" customHeight="1">
      <c r="A32" s="70" t="s">
        <v>126</v>
      </c>
      <c r="B32" s="49" t="s">
        <v>125</v>
      </c>
      <c r="C32" s="43">
        <v>157711</v>
      </c>
      <c r="D32" s="43">
        <v>59163</v>
      </c>
      <c r="E32" s="42">
        <v>59163</v>
      </c>
      <c r="F32" s="2">
        <f t="shared" si="0"/>
        <v>100</v>
      </c>
      <c r="G32" s="2">
        <f>E32/C32*100</f>
        <v>37.51355327149026</v>
      </c>
    </row>
    <row r="33" spans="1:7" ht="15" customHeight="1">
      <c r="A33" s="71" t="s">
        <v>129</v>
      </c>
      <c r="B33" s="72" t="s">
        <v>36</v>
      </c>
      <c r="C33" s="43">
        <v>1722</v>
      </c>
      <c r="D33" s="43">
        <v>795</v>
      </c>
      <c r="E33" s="42">
        <v>795</v>
      </c>
      <c r="F33" s="2">
        <f t="shared" si="0"/>
        <v>100</v>
      </c>
      <c r="G33" s="2">
        <f>E33/C33*100</f>
        <v>46.16724738675958</v>
      </c>
    </row>
    <row r="34" spans="1:7" ht="24.75" customHeight="1">
      <c r="A34" s="47" t="s">
        <v>37</v>
      </c>
      <c r="B34" s="49" t="s">
        <v>94</v>
      </c>
      <c r="C34" s="43"/>
      <c r="D34" s="43"/>
      <c r="E34" s="42"/>
      <c r="F34" s="43"/>
      <c r="G34" s="43"/>
    </row>
    <row r="35" spans="1:7" ht="26.25" customHeight="1">
      <c r="A35" s="73" t="s">
        <v>37</v>
      </c>
      <c r="B35" s="74" t="s">
        <v>38</v>
      </c>
      <c r="C35" s="55"/>
      <c r="D35" s="55"/>
      <c r="E35" s="52"/>
      <c r="F35" s="55"/>
      <c r="G35" s="55"/>
    </row>
    <row r="36" spans="1:7" ht="54" customHeight="1" thickBot="1">
      <c r="A36" s="73" t="s">
        <v>130</v>
      </c>
      <c r="B36" s="74" t="s">
        <v>95</v>
      </c>
      <c r="C36" s="55"/>
      <c r="D36" s="52"/>
      <c r="E36" s="55">
        <v>-1313</v>
      </c>
      <c r="F36" s="52"/>
      <c r="G36" s="55"/>
    </row>
    <row r="37" spans="1:7" ht="27" customHeight="1" thickBot="1">
      <c r="A37" s="75" t="s">
        <v>39</v>
      </c>
      <c r="B37" s="76" t="s">
        <v>40</v>
      </c>
      <c r="C37" s="58"/>
      <c r="D37" s="58"/>
      <c r="E37" s="77"/>
      <c r="F37" s="58"/>
      <c r="G37" s="58"/>
    </row>
    <row r="38" spans="1:7" ht="18" customHeight="1" thickBot="1">
      <c r="A38" s="78" t="s">
        <v>41</v>
      </c>
      <c r="B38" s="79"/>
      <c r="C38" s="58">
        <f>C7+C25</f>
        <v>684678</v>
      </c>
      <c r="D38" s="58">
        <f>D7+D25</f>
        <v>150664.33333333334</v>
      </c>
      <c r="E38" s="58">
        <f>E7+E25</f>
        <v>139723</v>
      </c>
      <c r="F38" s="80">
        <f>E38/D38*100</f>
        <v>92.73794063182393</v>
      </c>
      <c r="G38" s="80">
        <f>E38/C38*100</f>
        <v>20.407111079952912</v>
      </c>
    </row>
    <row r="39" ht="10.5" customHeight="1">
      <c r="A39" s="81"/>
    </row>
    <row r="40" ht="12.75" hidden="1"/>
    <row r="41" spans="1:2" ht="14.25">
      <c r="A41" s="82" t="s">
        <v>116</v>
      </c>
      <c r="B41" s="82"/>
    </row>
    <row r="42" spans="1:2" ht="14.25">
      <c r="A42" s="83" t="s">
        <v>115</v>
      </c>
      <c r="B42" s="83"/>
    </row>
    <row r="44" ht="12.75">
      <c r="A44" s="10" t="s">
        <v>117</v>
      </c>
    </row>
    <row r="45" ht="12.75">
      <c r="A45" s="10" t="s">
        <v>118</v>
      </c>
    </row>
  </sheetData>
  <sheetProtection/>
  <mergeCells count="12">
    <mergeCell ref="G4:G6"/>
    <mergeCell ref="A38:B38"/>
    <mergeCell ref="A4:A6"/>
    <mergeCell ref="B4:B6"/>
    <mergeCell ref="C4:C6"/>
    <mergeCell ref="D4:D6"/>
    <mergeCell ref="A41:B41"/>
    <mergeCell ref="A1:G1"/>
    <mergeCell ref="A2:G2"/>
    <mergeCell ref="E3:G3"/>
    <mergeCell ref="E4:E6"/>
    <mergeCell ref="F4:F6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6.7109375" style="10" customWidth="1"/>
    <col min="2" max="2" width="59.421875" style="10" customWidth="1"/>
    <col min="3" max="3" width="9.421875" style="10" customWidth="1"/>
    <col min="4" max="4" width="8.421875" style="10" hidden="1" customWidth="1"/>
    <col min="5" max="5" width="8.7109375" style="10" customWidth="1"/>
    <col min="6" max="6" width="6.7109375" style="10" hidden="1" customWidth="1"/>
    <col min="7" max="7" width="8.28125" style="10" customWidth="1"/>
    <col min="8" max="16384" width="9.140625" style="10" customWidth="1"/>
  </cols>
  <sheetData>
    <row r="1" spans="1:7" ht="12.75">
      <c r="A1" s="9" t="s">
        <v>106</v>
      </c>
      <c r="B1" s="9"/>
      <c r="C1" s="9"/>
      <c r="D1" s="9"/>
      <c r="E1" s="9"/>
      <c r="F1" s="9"/>
      <c r="G1" s="9"/>
    </row>
    <row r="2" spans="1:7" ht="12.75">
      <c r="A2" s="9" t="s">
        <v>133</v>
      </c>
      <c r="B2" s="9"/>
      <c r="C2" s="9"/>
      <c r="D2" s="9"/>
      <c r="E2" s="9"/>
      <c r="F2" s="9"/>
      <c r="G2" s="9"/>
    </row>
    <row r="3" spans="5:7" ht="12.75" customHeight="1" thickBot="1">
      <c r="E3" s="84" t="s">
        <v>42</v>
      </c>
      <c r="F3" s="84"/>
      <c r="G3" s="84"/>
    </row>
    <row r="4" spans="1:7" s="90" customFormat="1" ht="38.25" customHeight="1" thickBot="1">
      <c r="A4" s="85" t="s">
        <v>43</v>
      </c>
      <c r="B4" s="86" t="s">
        <v>44</v>
      </c>
      <c r="C4" s="87" t="s">
        <v>84</v>
      </c>
      <c r="D4" s="88" t="s">
        <v>45</v>
      </c>
      <c r="E4" s="87" t="s">
        <v>46</v>
      </c>
      <c r="F4" s="87" t="s">
        <v>47</v>
      </c>
      <c r="G4" s="89" t="s">
        <v>119</v>
      </c>
    </row>
    <row r="5" spans="1:7" ht="12" customHeight="1" thickBot="1">
      <c r="A5" s="91">
        <v>100</v>
      </c>
      <c r="B5" s="92" t="s">
        <v>48</v>
      </c>
      <c r="C5" s="93">
        <f>SUM(C6:C13)</f>
        <v>49197</v>
      </c>
      <c r="D5" s="93">
        <f>SUM(D6:D13)</f>
        <v>0</v>
      </c>
      <c r="E5" s="93">
        <f>SUM(E6:E13)</f>
        <v>14803</v>
      </c>
      <c r="F5" s="94"/>
      <c r="G5" s="95">
        <f>E5/C5*100</f>
        <v>30.08923308331809</v>
      </c>
    </row>
    <row r="6" spans="1:7" s="102" customFormat="1" ht="12.75" customHeight="1">
      <c r="A6" s="96">
        <v>102</v>
      </c>
      <c r="B6" s="97" t="s">
        <v>82</v>
      </c>
      <c r="C6" s="98">
        <v>1548</v>
      </c>
      <c r="D6" s="99"/>
      <c r="E6" s="100">
        <v>434</v>
      </c>
      <c r="F6" s="99"/>
      <c r="G6" s="101">
        <f>E6/C6*100</f>
        <v>28.036175710594314</v>
      </c>
    </row>
    <row r="7" spans="1:7" ht="23.25" customHeight="1">
      <c r="A7" s="103">
        <v>103</v>
      </c>
      <c r="B7" s="104" t="s">
        <v>49</v>
      </c>
      <c r="C7" s="105">
        <v>641</v>
      </c>
      <c r="D7" s="106"/>
      <c r="E7" s="105">
        <v>163</v>
      </c>
      <c r="F7" s="106"/>
      <c r="G7" s="7">
        <f>E7/C7*100</f>
        <v>25.429017160686428</v>
      </c>
    </row>
    <row r="8" spans="1:7" ht="24" customHeight="1">
      <c r="A8" s="103">
        <v>104</v>
      </c>
      <c r="B8" s="104" t="s">
        <v>83</v>
      </c>
      <c r="C8" s="105">
        <v>14642</v>
      </c>
      <c r="D8" s="106"/>
      <c r="E8" s="105">
        <v>4469</v>
      </c>
      <c r="F8" s="106"/>
      <c r="G8" s="7">
        <f aca="true" t="shared" si="0" ref="G8:G14">E8/C8*100</f>
        <v>30.52178664116924</v>
      </c>
    </row>
    <row r="9" spans="1:7" ht="12.75">
      <c r="A9" s="3">
        <v>105</v>
      </c>
      <c r="B9" s="4" t="s">
        <v>122</v>
      </c>
      <c r="C9" s="5">
        <v>6</v>
      </c>
      <c r="D9" s="6"/>
      <c r="E9" s="5"/>
      <c r="F9" s="6"/>
      <c r="G9" s="7"/>
    </row>
    <row r="10" spans="1:7" ht="24.75" customHeight="1">
      <c r="A10" s="3">
        <v>106</v>
      </c>
      <c r="B10" s="4" t="s">
        <v>111</v>
      </c>
      <c r="C10" s="5">
        <v>5903</v>
      </c>
      <c r="D10" s="6"/>
      <c r="E10" s="5">
        <v>1920</v>
      </c>
      <c r="F10" s="6"/>
      <c r="G10" s="7">
        <f t="shared" si="0"/>
        <v>32.52583432153143</v>
      </c>
    </row>
    <row r="11" spans="1:7" ht="14.25" customHeight="1">
      <c r="A11" s="3">
        <v>107</v>
      </c>
      <c r="B11" s="4" t="s">
        <v>112</v>
      </c>
      <c r="C11" s="5">
        <v>993</v>
      </c>
      <c r="D11" s="6"/>
      <c r="E11" s="5"/>
      <c r="F11" s="6"/>
      <c r="G11" s="7"/>
    </row>
    <row r="12" spans="1:7" ht="12.75" customHeight="1">
      <c r="A12" s="3">
        <v>111</v>
      </c>
      <c r="B12" s="4" t="s">
        <v>113</v>
      </c>
      <c r="C12" s="5">
        <v>188</v>
      </c>
      <c r="D12" s="6"/>
      <c r="E12" s="5">
        <v>0</v>
      </c>
      <c r="F12" s="6"/>
      <c r="G12" s="7"/>
    </row>
    <row r="13" spans="1:7" ht="12.75" customHeight="1" thickBot="1">
      <c r="A13" s="107">
        <v>113</v>
      </c>
      <c r="B13" s="108" t="s">
        <v>51</v>
      </c>
      <c r="C13" s="109">
        <v>25276</v>
      </c>
      <c r="D13" s="110"/>
      <c r="E13" s="109">
        <v>7817</v>
      </c>
      <c r="F13" s="110"/>
      <c r="G13" s="111">
        <f t="shared" si="0"/>
        <v>30.926570659914542</v>
      </c>
    </row>
    <row r="14" spans="1:7" ht="12.75" customHeight="1" thickBot="1">
      <c r="A14" s="112">
        <v>200</v>
      </c>
      <c r="B14" s="113" t="s">
        <v>114</v>
      </c>
      <c r="C14" s="93">
        <v>493</v>
      </c>
      <c r="D14" s="94"/>
      <c r="E14" s="93">
        <v>111</v>
      </c>
      <c r="F14" s="94"/>
      <c r="G14" s="95">
        <f t="shared" si="0"/>
        <v>22.515212981744423</v>
      </c>
    </row>
    <row r="15" spans="1:7" ht="14.25" customHeight="1" thickBot="1">
      <c r="A15" s="114">
        <v>300</v>
      </c>
      <c r="B15" s="115" t="s">
        <v>52</v>
      </c>
      <c r="C15" s="1">
        <f>SUM(C16:C18)</f>
        <v>6183</v>
      </c>
      <c r="D15" s="1">
        <f>SUM(D16:D18)</f>
        <v>0</v>
      </c>
      <c r="E15" s="1">
        <f>SUM(E16:E18)</f>
        <v>1511</v>
      </c>
      <c r="F15" s="116"/>
      <c r="G15" s="95">
        <f>E15/C15*100</f>
        <v>24.43797509299693</v>
      </c>
    </row>
    <row r="16" spans="1:7" ht="26.25" customHeight="1">
      <c r="A16" s="117">
        <v>309</v>
      </c>
      <c r="B16" s="104" t="s">
        <v>96</v>
      </c>
      <c r="C16" s="118">
        <v>5637</v>
      </c>
      <c r="D16" s="119"/>
      <c r="E16" s="118">
        <v>1479</v>
      </c>
      <c r="F16" s="119"/>
      <c r="G16" s="7">
        <f aca="true" t="shared" si="1" ref="G16:G31">E16/C16*100</f>
        <v>26.237360298030865</v>
      </c>
    </row>
    <row r="17" spans="1:7" ht="13.5" customHeight="1">
      <c r="A17" s="120">
        <v>310</v>
      </c>
      <c r="B17" s="104" t="s">
        <v>53</v>
      </c>
      <c r="C17" s="105">
        <v>140</v>
      </c>
      <c r="D17" s="106"/>
      <c r="E17" s="105">
        <v>0</v>
      </c>
      <c r="F17" s="106"/>
      <c r="G17" s="7">
        <f t="shared" si="1"/>
        <v>0</v>
      </c>
    </row>
    <row r="18" spans="1:7" ht="24" customHeight="1" thickBot="1">
      <c r="A18" s="121">
        <v>314</v>
      </c>
      <c r="B18" s="122" t="s">
        <v>97</v>
      </c>
      <c r="C18" s="123">
        <v>406</v>
      </c>
      <c r="D18" s="124"/>
      <c r="E18" s="123">
        <v>32</v>
      </c>
      <c r="F18" s="124"/>
      <c r="G18" s="7">
        <f t="shared" si="1"/>
        <v>7.8817733990147785</v>
      </c>
    </row>
    <row r="19" spans="1:7" ht="12.75" customHeight="1" thickBot="1">
      <c r="A19" s="114">
        <v>400</v>
      </c>
      <c r="B19" s="125" t="s">
        <v>54</v>
      </c>
      <c r="C19" s="1">
        <f>SUM(C20:C26)</f>
        <v>48032</v>
      </c>
      <c r="D19" s="1">
        <f>SUM(D20:D26)</f>
        <v>0</v>
      </c>
      <c r="E19" s="1">
        <f>SUM(E20:E26)</f>
        <v>8252</v>
      </c>
      <c r="F19" s="116"/>
      <c r="G19" s="95">
        <f>E19/C19*100</f>
        <v>17.180213191205862</v>
      </c>
    </row>
    <row r="20" spans="1:7" ht="12" customHeight="1">
      <c r="A20" s="126">
        <v>405</v>
      </c>
      <c r="B20" s="127" t="s">
        <v>55</v>
      </c>
      <c r="C20" s="128">
        <v>211</v>
      </c>
      <c r="D20" s="129"/>
      <c r="E20" s="128">
        <v>36</v>
      </c>
      <c r="F20" s="129"/>
      <c r="G20" s="7">
        <v>0</v>
      </c>
    </row>
    <row r="21" spans="1:7" ht="12" customHeight="1">
      <c r="A21" s="130">
        <v>406</v>
      </c>
      <c r="B21" s="131" t="s">
        <v>56</v>
      </c>
      <c r="C21" s="118">
        <v>6049</v>
      </c>
      <c r="D21" s="119"/>
      <c r="E21" s="118">
        <v>4580</v>
      </c>
      <c r="F21" s="119"/>
      <c r="G21" s="7"/>
    </row>
    <row r="22" spans="1:7" ht="12" customHeight="1">
      <c r="A22" s="130">
        <v>407</v>
      </c>
      <c r="B22" s="132" t="s">
        <v>57</v>
      </c>
      <c r="C22" s="118"/>
      <c r="D22" s="119"/>
      <c r="E22" s="118"/>
      <c r="F22" s="119"/>
      <c r="G22" s="7"/>
    </row>
    <row r="23" spans="1:7" ht="12" customHeight="1">
      <c r="A23" s="133">
        <v>408</v>
      </c>
      <c r="B23" s="134" t="s">
        <v>58</v>
      </c>
      <c r="C23" s="123">
        <v>86</v>
      </c>
      <c r="D23" s="124"/>
      <c r="E23" s="123">
        <v>22</v>
      </c>
      <c r="F23" s="124"/>
      <c r="G23" s="7"/>
    </row>
    <row r="24" spans="1:7" ht="12" customHeight="1">
      <c r="A24" s="135">
        <v>409</v>
      </c>
      <c r="B24" s="136" t="s">
        <v>98</v>
      </c>
      <c r="C24" s="105">
        <v>38717</v>
      </c>
      <c r="D24" s="137"/>
      <c r="E24" s="138">
        <v>3256</v>
      </c>
      <c r="F24" s="139"/>
      <c r="G24" s="7">
        <f t="shared" si="1"/>
        <v>8.409742490378903</v>
      </c>
    </row>
    <row r="25" spans="1:7" ht="12" customHeight="1">
      <c r="A25" s="135">
        <v>410</v>
      </c>
      <c r="B25" s="136" t="s">
        <v>99</v>
      </c>
      <c r="C25" s="105">
        <v>50</v>
      </c>
      <c r="D25" s="137"/>
      <c r="E25" s="138"/>
      <c r="F25" s="139"/>
      <c r="G25" s="7">
        <f t="shared" si="1"/>
        <v>0</v>
      </c>
    </row>
    <row r="26" spans="1:7" ht="12" customHeight="1" thickBot="1">
      <c r="A26" s="133">
        <v>412</v>
      </c>
      <c r="B26" s="140" t="s">
        <v>59</v>
      </c>
      <c r="C26" s="123">
        <v>2919</v>
      </c>
      <c r="D26" s="124"/>
      <c r="E26" s="123">
        <v>358</v>
      </c>
      <c r="F26" s="124"/>
      <c r="G26" s="7">
        <f t="shared" si="1"/>
        <v>12.264474134977732</v>
      </c>
    </row>
    <row r="27" spans="1:7" s="145" customFormat="1" ht="15.75" customHeight="1" thickBot="1">
      <c r="A27" s="141">
        <v>500</v>
      </c>
      <c r="B27" s="142" t="s">
        <v>60</v>
      </c>
      <c r="C27" s="143">
        <f>SUM(C28:C31)</f>
        <v>313600</v>
      </c>
      <c r="D27" s="143">
        <f>SUM(D28:D31)</f>
        <v>0</v>
      </c>
      <c r="E27" s="143">
        <f>SUM(E28:E31)</f>
        <v>18347</v>
      </c>
      <c r="F27" s="144"/>
      <c r="G27" s="95">
        <f>E27/C27*100</f>
        <v>5.850446428571429</v>
      </c>
    </row>
    <row r="28" spans="1:7" ht="12" customHeight="1">
      <c r="A28" s="146">
        <v>501</v>
      </c>
      <c r="B28" s="147" t="s">
        <v>61</v>
      </c>
      <c r="C28" s="105">
        <v>849</v>
      </c>
      <c r="D28" s="106"/>
      <c r="E28" s="105">
        <v>490</v>
      </c>
      <c r="F28" s="106"/>
      <c r="G28" s="7">
        <f t="shared" si="1"/>
        <v>57.714958775029444</v>
      </c>
    </row>
    <row r="29" spans="1:7" ht="12" customHeight="1">
      <c r="A29" s="146">
        <v>502</v>
      </c>
      <c r="B29" s="147" t="s">
        <v>62</v>
      </c>
      <c r="C29" s="105">
        <v>183733</v>
      </c>
      <c r="D29" s="106"/>
      <c r="E29" s="105">
        <v>4158</v>
      </c>
      <c r="F29" s="106"/>
      <c r="G29" s="7">
        <f t="shared" si="1"/>
        <v>2.263066514997306</v>
      </c>
    </row>
    <row r="30" spans="1:7" ht="12" customHeight="1">
      <c r="A30" s="148">
        <v>503</v>
      </c>
      <c r="B30" s="149" t="s">
        <v>63</v>
      </c>
      <c r="C30" s="5">
        <v>123728</v>
      </c>
      <c r="D30" s="6"/>
      <c r="E30" s="5">
        <v>12401</v>
      </c>
      <c r="F30" s="6"/>
      <c r="G30" s="7">
        <f t="shared" si="1"/>
        <v>10.022791930686667</v>
      </c>
    </row>
    <row r="31" spans="1:7" ht="12" customHeight="1" thickBot="1">
      <c r="A31" s="148">
        <v>505</v>
      </c>
      <c r="B31" s="149" t="s">
        <v>64</v>
      </c>
      <c r="C31" s="5">
        <v>5290</v>
      </c>
      <c r="D31" s="6"/>
      <c r="E31" s="5">
        <v>1298</v>
      </c>
      <c r="F31" s="6"/>
      <c r="G31" s="7">
        <f t="shared" si="1"/>
        <v>24.53686200378072</v>
      </c>
    </row>
    <row r="32" spans="1:7" s="145" customFormat="1" ht="12" customHeight="1" thickBot="1">
      <c r="A32" s="141">
        <v>600</v>
      </c>
      <c r="B32" s="142" t="s">
        <v>65</v>
      </c>
      <c r="C32" s="143">
        <v>300</v>
      </c>
      <c r="D32" s="144"/>
      <c r="E32" s="143">
        <v>26</v>
      </c>
      <c r="F32" s="144"/>
      <c r="G32" s="95">
        <f>E32/C32*100</f>
        <v>8.666666666666668</v>
      </c>
    </row>
    <row r="33" spans="1:7" s="145" customFormat="1" ht="12" customHeight="1" thickBot="1">
      <c r="A33" s="91">
        <v>700</v>
      </c>
      <c r="B33" s="92" t="s">
        <v>66</v>
      </c>
      <c r="C33" s="150">
        <f>SUM(C34:C38)</f>
        <v>235039</v>
      </c>
      <c r="D33" s="150">
        <f>SUM(D34:D38)</f>
        <v>0</v>
      </c>
      <c r="E33" s="150">
        <f>SUM(E34:E38)+1</f>
        <v>71556</v>
      </c>
      <c r="F33" s="151"/>
      <c r="G33" s="95">
        <f>E33/C33*100</f>
        <v>30.444309242295958</v>
      </c>
    </row>
    <row r="34" spans="1:7" s="145" customFormat="1" ht="12" customHeight="1">
      <c r="A34" s="152">
        <v>701</v>
      </c>
      <c r="B34" s="153" t="s">
        <v>67</v>
      </c>
      <c r="C34" s="154">
        <v>92344</v>
      </c>
      <c r="D34" s="153"/>
      <c r="E34" s="154">
        <v>28672</v>
      </c>
      <c r="F34" s="153"/>
      <c r="G34" s="7">
        <f aca="true" t="shared" si="2" ref="G34:G45">E34/C34*100</f>
        <v>31.049120679199515</v>
      </c>
    </row>
    <row r="35" spans="1:7" s="145" customFormat="1" ht="12" customHeight="1">
      <c r="A35" s="146">
        <v>702</v>
      </c>
      <c r="B35" s="147" t="s">
        <v>68</v>
      </c>
      <c r="C35" s="155">
        <v>94747</v>
      </c>
      <c r="D35" s="147"/>
      <c r="E35" s="155">
        <v>28182</v>
      </c>
      <c r="F35" s="147"/>
      <c r="G35" s="7">
        <f t="shared" si="2"/>
        <v>29.744477397701246</v>
      </c>
    </row>
    <row r="36" spans="1:7" s="145" customFormat="1" ht="12" customHeight="1">
      <c r="A36" s="146">
        <v>703</v>
      </c>
      <c r="B36" s="147" t="s">
        <v>131</v>
      </c>
      <c r="C36" s="155">
        <v>27345</v>
      </c>
      <c r="D36" s="147"/>
      <c r="E36" s="155">
        <v>10716</v>
      </c>
      <c r="F36" s="147"/>
      <c r="G36" s="7">
        <f t="shared" si="2"/>
        <v>39.188151398793195</v>
      </c>
    </row>
    <row r="37" spans="1:7" s="145" customFormat="1" ht="12" customHeight="1">
      <c r="A37" s="146">
        <v>707</v>
      </c>
      <c r="B37" s="156" t="s">
        <v>69</v>
      </c>
      <c r="C37" s="155">
        <v>13973</v>
      </c>
      <c r="D37" s="147"/>
      <c r="E37" s="155">
        <v>2147</v>
      </c>
      <c r="F37" s="147"/>
      <c r="G37" s="7">
        <f t="shared" si="2"/>
        <v>15.36534745580763</v>
      </c>
    </row>
    <row r="38" spans="1:7" s="145" customFormat="1" ht="12" customHeight="1" thickBot="1">
      <c r="A38" s="148">
        <v>709</v>
      </c>
      <c r="B38" s="157" t="s">
        <v>70</v>
      </c>
      <c r="C38" s="158">
        <v>6630</v>
      </c>
      <c r="D38" s="149"/>
      <c r="E38" s="158">
        <v>1838</v>
      </c>
      <c r="F38" s="149"/>
      <c r="G38" s="7">
        <f t="shared" si="2"/>
        <v>27.722473604826547</v>
      </c>
    </row>
    <row r="39" spans="1:7" s="145" customFormat="1" ht="12" customHeight="1" thickBot="1">
      <c r="A39" s="114">
        <v>800</v>
      </c>
      <c r="B39" s="125" t="s">
        <v>71</v>
      </c>
      <c r="C39" s="143">
        <f>SUM(C40:C41)</f>
        <v>27056</v>
      </c>
      <c r="D39" s="143">
        <f>SUM(D40:D41)</f>
        <v>0</v>
      </c>
      <c r="E39" s="143">
        <f>SUM(E40:E41)</f>
        <v>8937</v>
      </c>
      <c r="F39" s="144"/>
      <c r="G39" s="95">
        <f>E39/C39*100</f>
        <v>33.03149024246008</v>
      </c>
    </row>
    <row r="40" spans="1:7" s="145" customFormat="1" ht="12" customHeight="1">
      <c r="A40" s="152">
        <v>801</v>
      </c>
      <c r="B40" s="153" t="s">
        <v>72</v>
      </c>
      <c r="C40" s="154">
        <v>24741</v>
      </c>
      <c r="D40" s="153"/>
      <c r="E40" s="154">
        <v>8368</v>
      </c>
      <c r="F40" s="153"/>
      <c r="G40" s="7">
        <f t="shared" si="2"/>
        <v>33.822400064669985</v>
      </c>
    </row>
    <row r="41" spans="1:7" s="145" customFormat="1" ht="12" customHeight="1" thickBot="1">
      <c r="A41" s="148">
        <v>804</v>
      </c>
      <c r="B41" s="149" t="s">
        <v>73</v>
      </c>
      <c r="C41" s="158">
        <v>2315</v>
      </c>
      <c r="D41" s="149"/>
      <c r="E41" s="158">
        <v>569</v>
      </c>
      <c r="F41" s="149"/>
      <c r="G41" s="7">
        <f t="shared" si="2"/>
        <v>24.578833693304535</v>
      </c>
    </row>
    <row r="42" spans="1:7" s="145" customFormat="1" ht="12" customHeight="1" thickBot="1">
      <c r="A42" s="159">
        <v>1000</v>
      </c>
      <c r="B42" s="125" t="s">
        <v>75</v>
      </c>
      <c r="C42" s="143">
        <f>SUM(C43:C45)</f>
        <v>45786</v>
      </c>
      <c r="D42" s="143">
        <f>SUM(D43:D45)</f>
        <v>0</v>
      </c>
      <c r="E42" s="143">
        <f>SUM(E43:E45)</f>
        <v>14581</v>
      </c>
      <c r="F42" s="144"/>
      <c r="G42" s="95">
        <f>E42/C42*100</f>
        <v>31.8459791202551</v>
      </c>
    </row>
    <row r="43" spans="1:7" s="145" customFormat="1" ht="12" customHeight="1">
      <c r="A43" s="160">
        <v>1002</v>
      </c>
      <c r="B43" s="161" t="s">
        <v>100</v>
      </c>
      <c r="C43" s="155"/>
      <c r="D43" s="153"/>
      <c r="E43" s="155"/>
      <c r="F43" s="153"/>
      <c r="G43" s="7"/>
    </row>
    <row r="44" spans="1:7" s="163" customFormat="1" ht="12" customHeight="1">
      <c r="A44" s="162">
        <v>1003</v>
      </c>
      <c r="B44" s="156" t="s">
        <v>76</v>
      </c>
      <c r="C44" s="161">
        <v>43608</v>
      </c>
      <c r="D44" s="156"/>
      <c r="E44" s="161">
        <v>13939</v>
      </c>
      <c r="F44" s="156"/>
      <c r="G44" s="7">
        <f t="shared" si="2"/>
        <v>31.96431847367456</v>
      </c>
    </row>
    <row r="45" spans="1:7" s="145" customFormat="1" ht="12" customHeight="1" thickBot="1">
      <c r="A45" s="164">
        <v>1006</v>
      </c>
      <c r="B45" s="165" t="s">
        <v>77</v>
      </c>
      <c r="C45" s="166">
        <v>2178</v>
      </c>
      <c r="D45" s="167"/>
      <c r="E45" s="166">
        <v>642</v>
      </c>
      <c r="F45" s="167"/>
      <c r="G45" s="7">
        <f t="shared" si="2"/>
        <v>29.476584022038566</v>
      </c>
    </row>
    <row r="46" spans="1:7" ht="13.5" customHeight="1" hidden="1">
      <c r="A46" s="168">
        <v>1101</v>
      </c>
      <c r="B46" s="169" t="s">
        <v>78</v>
      </c>
      <c r="C46" s="128"/>
      <c r="D46" s="129"/>
      <c r="E46" s="128"/>
      <c r="F46" s="129"/>
      <c r="G46" s="170"/>
    </row>
    <row r="47" spans="1:7" ht="13.5" customHeight="1" hidden="1">
      <c r="A47" s="160">
        <v>1102</v>
      </c>
      <c r="B47" s="156" t="s">
        <v>79</v>
      </c>
      <c r="C47" s="105"/>
      <c r="D47" s="106"/>
      <c r="E47" s="105"/>
      <c r="F47" s="106"/>
      <c r="G47" s="7"/>
    </row>
    <row r="48" spans="1:7" ht="14.25" customHeight="1" hidden="1">
      <c r="A48" s="160">
        <v>1103</v>
      </c>
      <c r="B48" s="156" t="s">
        <v>80</v>
      </c>
      <c r="C48" s="105"/>
      <c r="D48" s="106"/>
      <c r="E48" s="105"/>
      <c r="F48" s="106"/>
      <c r="G48" s="7"/>
    </row>
    <row r="49" spans="1:7" ht="13.5" customHeight="1" hidden="1" thickBot="1">
      <c r="A49" s="171">
        <v>1104</v>
      </c>
      <c r="B49" s="140" t="s">
        <v>81</v>
      </c>
      <c r="C49" s="123"/>
      <c r="D49" s="124"/>
      <c r="E49" s="123"/>
      <c r="F49" s="124"/>
      <c r="G49" s="172"/>
    </row>
    <row r="50" spans="1:7" ht="13.5" customHeight="1" thickBot="1">
      <c r="A50" s="159">
        <v>1100</v>
      </c>
      <c r="B50" s="125" t="s">
        <v>74</v>
      </c>
      <c r="C50" s="1">
        <f>SUM(C51:C53)</f>
        <v>12413</v>
      </c>
      <c r="D50" s="1">
        <f>SUM(D51:D53)</f>
        <v>0</v>
      </c>
      <c r="E50" s="1">
        <f>SUM(E51:E53)</f>
        <v>1497</v>
      </c>
      <c r="F50" s="173"/>
      <c r="G50" s="95">
        <f>E50/C50*100</f>
        <v>12.059937162652059</v>
      </c>
    </row>
    <row r="51" spans="1:7" ht="13.5" customHeight="1">
      <c r="A51" s="162">
        <v>1101</v>
      </c>
      <c r="B51" s="174" t="s">
        <v>101</v>
      </c>
      <c r="C51" s="118">
        <v>12413</v>
      </c>
      <c r="D51" s="175"/>
      <c r="E51" s="176">
        <v>1497</v>
      </c>
      <c r="F51" s="177"/>
      <c r="G51" s="7">
        <f>E51/C51*100</f>
        <v>12.059937162652059</v>
      </c>
    </row>
    <row r="52" spans="1:7" ht="13.5" customHeight="1">
      <c r="A52" s="160">
        <v>1102</v>
      </c>
      <c r="B52" s="156" t="s">
        <v>102</v>
      </c>
      <c r="C52" s="105"/>
      <c r="D52" s="137"/>
      <c r="E52" s="138"/>
      <c r="F52" s="139"/>
      <c r="G52" s="7"/>
    </row>
    <row r="53" spans="1:7" ht="13.5" customHeight="1" thickBot="1">
      <c r="A53" s="178">
        <v>1103</v>
      </c>
      <c r="B53" s="157" t="s">
        <v>103</v>
      </c>
      <c r="C53" s="5"/>
      <c r="D53" s="179"/>
      <c r="E53" s="180"/>
      <c r="F53" s="181"/>
      <c r="G53" s="7"/>
    </row>
    <row r="54" spans="1:7" ht="13.5" customHeight="1" thickBot="1">
      <c r="A54" s="159">
        <v>1200</v>
      </c>
      <c r="B54" s="125" t="s">
        <v>104</v>
      </c>
      <c r="C54" s="1">
        <v>526</v>
      </c>
      <c r="D54" s="182"/>
      <c r="E54" s="183">
        <v>175</v>
      </c>
      <c r="F54" s="173"/>
      <c r="G54" s="95">
        <f>E54/C54*100</f>
        <v>33.26996197718631</v>
      </c>
    </row>
    <row r="55" spans="1:7" ht="13.5" customHeight="1" thickBot="1">
      <c r="A55" s="184">
        <v>1300</v>
      </c>
      <c r="B55" s="185" t="s">
        <v>50</v>
      </c>
      <c r="C55" s="186"/>
      <c r="D55" s="187"/>
      <c r="E55" s="188"/>
      <c r="F55" s="189"/>
      <c r="G55" s="190"/>
    </row>
    <row r="56" spans="1:7" ht="16.5" customHeight="1" thickBot="1">
      <c r="A56" s="191"/>
      <c r="B56" s="192" t="s">
        <v>105</v>
      </c>
      <c r="C56" s="1">
        <f>C5+C14+C15+C19+C27+C32+C33+C39+C42+C50+C55+C54</f>
        <v>738625</v>
      </c>
      <c r="D56" s="1">
        <f>D5+D14+D15+D19+D27+D32+D33+D39+D42+D50+D55+D54-1</f>
        <v>-1</v>
      </c>
      <c r="E56" s="1">
        <f>E5+E14+E15+E19+E27+E32+E33+E39+E42+E50+E55+E54</f>
        <v>139796</v>
      </c>
      <c r="F56" s="173"/>
      <c r="G56" s="95">
        <f>E56/C56*100</f>
        <v>18.926518869521068</v>
      </c>
    </row>
    <row r="57" ht="9.75" customHeight="1"/>
    <row r="58" spans="1:2" ht="14.25">
      <c r="A58" s="82" t="s">
        <v>116</v>
      </c>
      <c r="B58" s="82"/>
    </row>
    <row r="59" spans="1:2" ht="14.25">
      <c r="A59" s="83" t="s">
        <v>115</v>
      </c>
      <c r="B59" s="83"/>
    </row>
    <row r="61" ht="12.75">
      <c r="A61" s="10" t="s">
        <v>117</v>
      </c>
    </row>
    <row r="62" ht="12.75">
      <c r="A62" s="10" t="s">
        <v>118</v>
      </c>
    </row>
  </sheetData>
  <sheetProtection/>
  <mergeCells count="4">
    <mergeCell ref="A58:B58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2019-05-07T05:20:33Z</dcterms:modified>
  <cp:category/>
  <cp:version/>
  <cp:contentType/>
  <cp:contentStatus/>
</cp:coreProperties>
</file>