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<sst xmlns="http://schemas.openxmlformats.org/spreadsheetml/2006/main" count="140" uniqueCount="135">
  <si>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</si>
  <si>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</si>
  <si>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</si>
  <si>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</si>
  <si>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</si>
  <si>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</si>
  <si>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</si>
  <si>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</si>
  <si>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</si>
  <si>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</si>
  <si>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</si>
  <si>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</si>
  <si>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</si>
  <si>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</si>
  <si>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</si>
  <si>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</si>
  <si>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</si>
  <si>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</si>
  <si>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</si>
  <si>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</si>
  <si>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</si>
  <si>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</si>
  <si>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</si>
  <si>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</si>
  <si>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</si>
  <si>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</si>
  <si>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</si>
  <si>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</si>
  <si>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</si>
  <si>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</si>
  <si>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</si>
  <si>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</si>
  <si>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</si>
  <si>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</si>
  <si>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</si>
  <si>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</si>
  <si>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</si>
  <si>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</si>
  <si>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</si>
  <si>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</si>
  <si>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</si>
  <si>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</si>
  <si>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</si>
  <si>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</si>
  <si>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</si>
  <si>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</si>
  <si>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</si>
  <si>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</si>
  <si>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</si>
  <si>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</si>
  <si>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</si>
  <si>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</si>
  <si>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</si>
  <si>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</si>
  <si>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</si>
  <si>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</si>
  <si>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</si>
  <si>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</si>
  <si>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</si>
  <si>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</si>
  <si>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</si>
  <si>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</si>
  <si>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</si>
  <si>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</si>
  <si>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</si>
  <si>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</si>
  <si>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</si>
  <si>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</si>
  <si>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</si>
  <si>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</si>
  <si>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</si>
  <si>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</si>
  <si>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</si>
  <si>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</si>
  <si>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</si>
  <si>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</si>
  <si>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</si>
  <si>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</si>
  <si>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</si>
  <si>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</si>
  <si>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</si>
  <si>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</si>
  <si>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</si>
  <si>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</si>
  <si>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</si>
  <si>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</si>
  <si>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</si>
  <si>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</si>
  <si>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</si>
  <si>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</si>
  <si>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</si>
  <si>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</si>
  <si>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</si>
  <si>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</si>
  <si>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</si>
  <si>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</si>
  <si>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</si>
  <si>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</si>
  <si>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</si>
  <si>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</si>
  <si>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</si>
  <si>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</si>
  <si>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</si>
  <si>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</si>
  <si>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</si>
  <si>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</si>
  <si>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</si>
  <si>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</si>
  <si>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</si>
  <si>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</si>
  <si>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</si>
  <si>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</si>
  <si>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</si>
  <si>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</si>
  <si>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</si>
  <si>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</si>
  <si>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</si>
  <si>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</si>
  <si>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</si>
  <si>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</si>
  <si>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</si>
  <si>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</si>
  <si>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</si>
  <si>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</si>
  <si>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</si>
  <si>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</si>
  <si>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</si>
  <si>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</si>
  <si>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</si>
  <si>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</si>
  <si>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</si>
  <si>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</si>
  <si>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</si>
  <si>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по расходам  по состоянию на 01 октября 2019 года</t>
  </si>
  <si>
    <t>по доходам по состоянию на 01 октября 2019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</si>
</sst>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1" fontId="0" fillId="33" borderId="18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wrapText="1"/>
    </xf>
    <xf numFmtId="0" fontId="0" fillId="33" borderId="25" xfId="0" applyFill="1" applyBorder="1" applyAlignment="1">
      <alignment/>
    </xf>
    <xf numFmtId="3" fontId="1" fillId="33" borderId="25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1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24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/>
    </xf>
    <xf numFmtId="0" fontId="12" fillId="33" borderId="24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2" fontId="0" fillId="33" borderId="25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0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/>
    </xf>
    <xf numFmtId="180" fontId="0" fillId="33" borderId="25" xfId="0" applyNumberForma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9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180" fontId="1" fillId="33" borderId="18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80" fontId="1" fillId="33" borderId="25" xfId="0" applyNumberFormat="1" applyFont="1" applyFill="1" applyBorder="1" applyAlignment="1">
      <alignment horizontal="center"/>
    </xf>
    <xf numFmtId="0" fontId="0" fillId="33" borderId="29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180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180" fontId="0" fillId="33" borderId="25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2" fontId="12" fillId="33" borderId="24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28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11.7109375" style="9" customWidth="1"/>
    <col min="2" max="2" width="47.57421875" style="9" customWidth="1"/>
    <col min="3" max="3" width="8.421875" style="9" customWidth="1"/>
    <col min="4" max="4" width="7.8515625" style="9" customWidth="1"/>
    <col min="5" max="5" width="7.7109375" style="9" customWidth="1"/>
    <col min="6" max="6" width="8.140625" style="9" customWidth="1"/>
    <col min="7" max="7" width="8.28125" style="9" customWidth="1"/>
    <col min="8" max="16384" width="9.140625" style="9" customWidth="1"/>
  </cols>
  <sheetData>
    <row r="1" spans="1:7" ht="12.75">
      <c r="A1" s="186" t="s">
        <v>105</v>
      </c>
      <c r="B1" s="186"/>
      <c r="C1" s="186"/>
      <c r="D1" s="186"/>
      <c r="E1" s="186"/>
      <c r="F1" s="186"/>
      <c r="G1" s="186"/>
    </row>
    <row r="2" spans="1:7" ht="12.75" customHeight="1">
      <c r="A2" s="186" t="s">
        <v>134</v>
      </c>
      <c r="B2" s="186"/>
      <c r="C2" s="186"/>
      <c r="D2" s="186"/>
      <c r="E2" s="186"/>
      <c r="F2" s="186"/>
      <c r="G2" s="186"/>
    </row>
    <row r="3" spans="5:7" ht="11.25" customHeight="1" thickBot="1">
      <c r="E3" s="187" t="s">
        <v>0</v>
      </c>
      <c r="F3" s="187"/>
      <c r="G3" s="187"/>
    </row>
    <row r="4" spans="1:7" ht="12.75">
      <c r="A4" s="179" t="s">
        <v>1</v>
      </c>
      <c r="B4" s="179" t="s">
        <v>2</v>
      </c>
      <c r="C4" s="182" t="s">
        <v>84</v>
      </c>
      <c r="D4" s="182" t="s">
        <v>86</v>
      </c>
      <c r="E4" s="188" t="s">
        <v>3</v>
      </c>
      <c r="F4" s="182" t="s">
        <v>85</v>
      </c>
      <c r="G4" s="191" t="s">
        <v>87</v>
      </c>
    </row>
    <row r="5" spans="1:7" ht="12.75">
      <c r="A5" s="180"/>
      <c r="B5" s="180"/>
      <c r="C5" s="183"/>
      <c r="D5" s="183"/>
      <c r="E5" s="189"/>
      <c r="F5" s="183"/>
      <c r="G5" s="192"/>
    </row>
    <row r="6" spans="1:7" ht="21" customHeight="1" thickBot="1">
      <c r="A6" s="181"/>
      <c r="B6" s="181"/>
      <c r="C6" s="184"/>
      <c r="D6" s="184"/>
      <c r="E6" s="190"/>
      <c r="F6" s="184"/>
      <c r="G6" s="193"/>
    </row>
    <row r="7" spans="1:7" ht="16.5" customHeight="1" thickBot="1">
      <c r="A7" s="10" t="s">
        <v>4</v>
      </c>
      <c r="B7" s="11" t="s">
        <v>5</v>
      </c>
      <c r="C7" s="12">
        <f>SUM(C8:C24)</f>
        <v>147849</v>
      </c>
      <c r="D7" s="13">
        <f>SUM(D8:D24)</f>
        <v>110886.75</v>
      </c>
      <c r="E7" s="14">
        <f>SUM(E8:E24)</f>
        <v>86784</v>
      </c>
      <c r="F7" s="15">
        <f>E7/D7*100</f>
        <v>78.26363384263675</v>
      </c>
      <c r="G7" s="15">
        <f>E7/C7*100</f>
        <v>58.69772538197756</v>
      </c>
    </row>
    <row r="8" spans="1:7" ht="13.5" customHeight="1">
      <c r="A8" s="16" t="s">
        <v>6</v>
      </c>
      <c r="B8" s="17" t="s">
        <v>7</v>
      </c>
      <c r="C8" s="18">
        <v>120405</v>
      </c>
      <c r="D8" s="8">
        <f>C8/12*9</f>
        <v>90303.75</v>
      </c>
      <c r="E8" s="19">
        <v>66913</v>
      </c>
      <c r="F8" s="20">
        <f>E8/D8*100</f>
        <v>74.0976980468696</v>
      </c>
      <c r="G8" s="20">
        <f>E8/C8*100</f>
        <v>55.57327353515219</v>
      </c>
    </row>
    <row r="9" spans="1:7" ht="27.75" customHeight="1">
      <c r="A9" s="21" t="s">
        <v>106</v>
      </c>
      <c r="B9" s="22" t="s">
        <v>108</v>
      </c>
      <c r="C9" s="23">
        <v>6434</v>
      </c>
      <c r="D9" s="8">
        <f>C9/12*9</f>
        <v>4825.5</v>
      </c>
      <c r="E9" s="8">
        <v>5066</v>
      </c>
      <c r="F9" s="2">
        <f>E9/D9*100</f>
        <v>104.98393948813593</v>
      </c>
      <c r="G9" s="2">
        <f>E9/C9*100</f>
        <v>78.73795461610196</v>
      </c>
    </row>
    <row r="10" spans="1:7" ht="27.75" customHeight="1">
      <c r="A10" s="21" t="s">
        <v>119</v>
      </c>
      <c r="B10" s="24" t="s">
        <v>120</v>
      </c>
      <c r="C10" s="23">
        <v>2478</v>
      </c>
      <c r="D10" s="8">
        <f>C10/12*9</f>
        <v>1858.5</v>
      </c>
      <c r="E10" s="8">
        <v>2232</v>
      </c>
      <c r="F10" s="2">
        <f>E10/D10*100</f>
        <v>120.09685230024215</v>
      </c>
      <c r="G10" s="2">
        <f>E10/C10*100</f>
        <v>90.07263922518159</v>
      </c>
    </row>
    <row r="11" spans="1:7" ht="24.75" customHeight="1">
      <c r="A11" s="176" t="s">
        <v>8</v>
      </c>
      <c r="B11" s="25" t="s">
        <v>9</v>
      </c>
      <c r="C11" s="23">
        <v>2319</v>
      </c>
      <c r="D11" s="8">
        <f>C11/12*9</f>
        <v>1739.25</v>
      </c>
      <c r="E11" s="8">
        <v>1456</v>
      </c>
      <c r="F11" s="2">
        <f>E11/D11*100</f>
        <v>83.71424464568061</v>
      </c>
      <c r="G11" s="2">
        <f>E11/C11*100</f>
        <v>62.78568348426046</v>
      </c>
    </row>
    <row r="12" spans="1:7" ht="12" customHeight="1">
      <c r="A12" s="26" t="s">
        <v>10</v>
      </c>
      <c r="B12" s="27" t="s">
        <v>11</v>
      </c>
      <c r="C12" s="23"/>
      <c r="D12" s="8"/>
      <c r="E12" s="28">
        <v>2</v>
      </c>
      <c r="F12" s="29"/>
      <c r="G12" s="29"/>
    </row>
    <row r="13" spans="1:7" ht="25.5" customHeight="1">
      <c r="A13" s="26" t="s">
        <v>107</v>
      </c>
      <c r="B13" s="27" t="s">
        <v>109</v>
      </c>
      <c r="C13" s="23">
        <v>60</v>
      </c>
      <c r="D13" s="8">
        <f>C13/12*9</f>
        <v>45</v>
      </c>
      <c r="E13" s="28">
        <v>52</v>
      </c>
      <c r="F13" s="2">
        <f>E13/D13*100</f>
        <v>115.55555555555554</v>
      </c>
      <c r="G13" s="2">
        <f>E13/C13*100</f>
        <v>86.66666666666667</v>
      </c>
    </row>
    <row r="14" spans="1:7" ht="12.75" customHeight="1">
      <c r="A14" s="26" t="s">
        <v>12</v>
      </c>
      <c r="B14" s="27" t="s">
        <v>13</v>
      </c>
      <c r="C14" s="23">
        <v>3327</v>
      </c>
      <c r="D14" s="8">
        <f>C14/12*9</f>
        <v>2495.25</v>
      </c>
      <c r="E14" s="28">
        <v>1220</v>
      </c>
      <c r="F14" s="2">
        <f>E14/D14*100</f>
        <v>48.892896503356376</v>
      </c>
      <c r="G14" s="2">
        <f>E14/C14*100</f>
        <v>36.66967237751728</v>
      </c>
    </row>
    <row r="15" spans="1:7" ht="12.75">
      <c r="A15" s="30" t="s">
        <v>14</v>
      </c>
      <c r="B15" s="28" t="s">
        <v>15</v>
      </c>
      <c r="C15" s="23">
        <v>4770</v>
      </c>
      <c r="D15" s="8">
        <f>C15/12*9</f>
        <v>3577.5</v>
      </c>
      <c r="E15" s="28">
        <v>3096</v>
      </c>
      <c r="F15" s="2">
        <f>E15/D15*100</f>
        <v>86.54088050314466</v>
      </c>
      <c r="G15" s="2">
        <f>E15/C15*100</f>
        <v>64.90566037735849</v>
      </c>
    </row>
    <row r="16" spans="1:7" ht="12.75">
      <c r="A16" s="30" t="s">
        <v>16</v>
      </c>
      <c r="B16" s="31" t="s">
        <v>17</v>
      </c>
      <c r="C16" s="23">
        <v>20</v>
      </c>
      <c r="D16" s="8">
        <f>C16/12*9</f>
        <v>15</v>
      </c>
      <c r="E16" s="28">
        <v>42</v>
      </c>
      <c r="F16" s="2"/>
      <c r="G16" s="2">
        <f>E16/C16*100</f>
        <v>210</v>
      </c>
    </row>
    <row r="17" spans="1:7" ht="25.5">
      <c r="A17" s="30" t="s">
        <v>18</v>
      </c>
      <c r="B17" s="32" t="s">
        <v>88</v>
      </c>
      <c r="C17" s="23"/>
      <c r="D17" s="8"/>
      <c r="E17" s="28"/>
      <c r="F17" s="2"/>
      <c r="G17" s="2"/>
    </row>
    <row r="18" spans="1:7" ht="24" customHeight="1">
      <c r="A18" s="33" t="s">
        <v>19</v>
      </c>
      <c r="B18" s="25" t="s">
        <v>89</v>
      </c>
      <c r="C18" s="23">
        <v>5056</v>
      </c>
      <c r="D18" s="8">
        <f>C18/12*9</f>
        <v>3792</v>
      </c>
      <c r="E18" s="28">
        <v>3527</v>
      </c>
      <c r="F18" s="2">
        <f>E18/D18*100</f>
        <v>93.01160337552743</v>
      </c>
      <c r="G18" s="2">
        <f>E18/C18*100</f>
        <v>69.75870253164557</v>
      </c>
    </row>
    <row r="19" spans="1:7" ht="15" customHeight="1">
      <c r="A19" s="33" t="s">
        <v>20</v>
      </c>
      <c r="B19" s="34" t="s">
        <v>21</v>
      </c>
      <c r="C19" s="23">
        <v>60</v>
      </c>
      <c r="D19" s="8">
        <f>C19/12*9</f>
        <v>45</v>
      </c>
      <c r="E19" s="28">
        <v>13</v>
      </c>
      <c r="F19" s="2">
        <f>E19/D19*100</f>
        <v>28.888888888888886</v>
      </c>
      <c r="G19" s="2">
        <f>E19/C19*100</f>
        <v>21.666666666666668</v>
      </c>
    </row>
    <row r="20" spans="1:7" ht="25.5">
      <c r="A20" s="30" t="s">
        <v>22</v>
      </c>
      <c r="B20" s="35" t="s">
        <v>23</v>
      </c>
      <c r="C20" s="23">
        <v>1790</v>
      </c>
      <c r="D20" s="8">
        <f>C20/12*9</f>
        <v>1342.5</v>
      </c>
      <c r="E20" s="28">
        <v>1922</v>
      </c>
      <c r="F20" s="2">
        <f>E20/D20*100</f>
        <v>143.16573556797022</v>
      </c>
      <c r="G20" s="2">
        <f>E20/C20*100</f>
        <v>107.37430167597766</v>
      </c>
    </row>
    <row r="21" spans="1:7" ht="25.5">
      <c r="A21" s="30" t="s">
        <v>24</v>
      </c>
      <c r="B21" s="35" t="s">
        <v>25</v>
      </c>
      <c r="C21" s="23">
        <v>713</v>
      </c>
      <c r="D21" s="8">
        <f>C21/12*9</f>
        <v>534.75</v>
      </c>
      <c r="E21" s="28">
        <v>683</v>
      </c>
      <c r="F21" s="2">
        <f>E21/D21*100</f>
        <v>127.72323515661523</v>
      </c>
      <c r="G21" s="2">
        <f>E21/C21*100</f>
        <v>95.79242636746143</v>
      </c>
    </row>
    <row r="22" spans="1:7" ht="12.75">
      <c r="A22" s="36" t="s">
        <v>26</v>
      </c>
      <c r="B22" s="35" t="s">
        <v>27</v>
      </c>
      <c r="C22" s="23"/>
      <c r="D22" s="8"/>
      <c r="E22" s="28"/>
      <c r="F22" s="2"/>
      <c r="G22" s="2"/>
    </row>
    <row r="23" spans="1:7" ht="15.75" customHeight="1">
      <c r="A23" s="30" t="s">
        <v>28</v>
      </c>
      <c r="B23" s="35" t="s">
        <v>29</v>
      </c>
      <c r="C23" s="23">
        <v>417</v>
      </c>
      <c r="D23" s="8">
        <f>C23/12*9</f>
        <v>312.75</v>
      </c>
      <c r="E23" s="28">
        <v>560</v>
      </c>
      <c r="F23" s="2">
        <f>E23/D23*100</f>
        <v>179.05675459632292</v>
      </c>
      <c r="G23" s="2">
        <f>E23/C23*100</f>
        <v>134.29256594724222</v>
      </c>
    </row>
    <row r="24" spans="1:7" ht="13.5" thickBot="1">
      <c r="A24" s="37" t="s">
        <v>30</v>
      </c>
      <c r="B24" s="38" t="s">
        <v>31</v>
      </c>
      <c r="C24" s="39"/>
      <c r="D24" s="40"/>
      <c r="E24" s="38"/>
      <c r="F24" s="41"/>
      <c r="G24" s="41"/>
    </row>
    <row r="25" spans="1:7" ht="15" customHeight="1" thickBot="1">
      <c r="A25" s="42" t="s">
        <v>32</v>
      </c>
      <c r="B25" s="43" t="s">
        <v>33</v>
      </c>
      <c r="C25" s="44">
        <f>C26+C34++C35+C36</f>
        <v>563567</v>
      </c>
      <c r="D25" s="44">
        <f>D26+D34++D35+D36</f>
        <v>270964</v>
      </c>
      <c r="E25" s="44">
        <f>E26+E34++E35+E36</f>
        <v>300479</v>
      </c>
      <c r="F25" s="45">
        <f>E25/D25*100</f>
        <v>110.89259089768382</v>
      </c>
      <c r="G25" s="45">
        <f>E25/C25*100</f>
        <v>53.31735179668079</v>
      </c>
    </row>
    <row r="26" spans="1:7" ht="28.5" customHeight="1" thickBot="1">
      <c r="A26" s="46" t="s">
        <v>34</v>
      </c>
      <c r="B26" s="47" t="s">
        <v>35</v>
      </c>
      <c r="C26" s="44">
        <f>SUM(C27,C29,C32,C33)</f>
        <v>562937</v>
      </c>
      <c r="D26" s="44">
        <f>SUM(D27,D29,D32,D33)</f>
        <v>270334</v>
      </c>
      <c r="E26" s="44">
        <f>SUM(E27,E29,E32,E33)</f>
        <v>301370</v>
      </c>
      <c r="F26" s="45">
        <f>E26/D26*100</f>
        <v>111.4806128714849</v>
      </c>
      <c r="G26" s="45">
        <f>E26/C26*100</f>
        <v>53.535297910778645</v>
      </c>
    </row>
    <row r="27" spans="1:7" ht="25.5">
      <c r="A27" s="48" t="s">
        <v>127</v>
      </c>
      <c r="B27" s="49" t="s">
        <v>126</v>
      </c>
      <c r="C27" s="50">
        <f>C28</f>
        <v>31667</v>
      </c>
      <c r="D27" s="50">
        <f>D28</f>
        <v>21112</v>
      </c>
      <c r="E27" s="50">
        <f>E28</f>
        <v>23751</v>
      </c>
      <c r="F27" s="2">
        <f aca="true" t="shared" si="0" ref="F27:F35">E27/D27*100</f>
        <v>112.5</v>
      </c>
      <c r="G27" s="2">
        <f>E27/C27*100</f>
        <v>75.00236839612214</v>
      </c>
    </row>
    <row r="28" spans="1:7" ht="12.75">
      <c r="A28" s="51">
        <v>20215001</v>
      </c>
      <c r="B28" s="52" t="s">
        <v>90</v>
      </c>
      <c r="C28" s="50">
        <v>31667</v>
      </c>
      <c r="D28" s="50">
        <v>21112</v>
      </c>
      <c r="E28" s="53">
        <v>23751</v>
      </c>
      <c r="F28" s="2">
        <f t="shared" si="0"/>
        <v>112.5</v>
      </c>
      <c r="G28" s="2">
        <f>E28/C28*100</f>
        <v>75.00236839612214</v>
      </c>
    </row>
    <row r="29" spans="1:7" ht="29.25" customHeight="1">
      <c r="A29" s="33" t="s">
        <v>122</v>
      </c>
      <c r="B29" s="35" t="s">
        <v>123</v>
      </c>
      <c r="C29" s="29">
        <v>359921</v>
      </c>
      <c r="D29" s="29">
        <v>138953</v>
      </c>
      <c r="E29" s="28">
        <v>156072</v>
      </c>
      <c r="F29" s="2">
        <f t="shared" si="0"/>
        <v>112.31999309118909</v>
      </c>
      <c r="G29" s="2">
        <f>E29/C29*100</f>
        <v>43.36284906965695</v>
      </c>
    </row>
    <row r="30" spans="1:7" ht="51" customHeight="1" hidden="1">
      <c r="A30" s="33" t="s">
        <v>91</v>
      </c>
      <c r="B30" s="54" t="s">
        <v>92</v>
      </c>
      <c r="C30" s="29"/>
      <c r="D30" s="29"/>
      <c r="E30" s="28"/>
      <c r="F30" s="2"/>
      <c r="G30" s="2"/>
    </row>
    <row r="31" spans="1:7" ht="12.75" customHeight="1" hidden="1">
      <c r="A31" s="176"/>
      <c r="B31" s="55"/>
      <c r="C31" s="29"/>
      <c r="D31" s="29"/>
      <c r="E31" s="28"/>
      <c r="F31" s="2" t="e">
        <f t="shared" si="0"/>
        <v>#DIV/0!</v>
      </c>
      <c r="G31" s="2" t="e">
        <f>E31/C31*100</f>
        <v>#DIV/0!</v>
      </c>
    </row>
    <row r="32" spans="1:7" ht="31.5" customHeight="1">
      <c r="A32" s="56" t="s">
        <v>125</v>
      </c>
      <c r="B32" s="35" t="s">
        <v>124</v>
      </c>
      <c r="C32" s="29">
        <v>160314</v>
      </c>
      <c r="D32" s="29">
        <v>102642</v>
      </c>
      <c r="E32" s="28">
        <v>116374</v>
      </c>
      <c r="F32" s="2">
        <f t="shared" si="0"/>
        <v>113.37853899962977</v>
      </c>
      <c r="G32" s="2">
        <f>E32/C32*100</f>
        <v>72.59128959417144</v>
      </c>
    </row>
    <row r="33" spans="1:7" ht="15" customHeight="1">
      <c r="A33" s="57" t="s">
        <v>128</v>
      </c>
      <c r="B33" s="58" t="s">
        <v>36</v>
      </c>
      <c r="C33" s="29">
        <v>11035</v>
      </c>
      <c r="D33" s="29">
        <v>7627</v>
      </c>
      <c r="E33" s="28">
        <v>5173</v>
      </c>
      <c r="F33" s="2">
        <f t="shared" si="0"/>
        <v>67.82483283073292</v>
      </c>
      <c r="G33" s="2">
        <f>E33/C33*100</f>
        <v>46.87811508835523</v>
      </c>
    </row>
    <row r="34" spans="1:7" ht="24.75" customHeight="1">
      <c r="A34" s="33" t="s">
        <v>37</v>
      </c>
      <c r="B34" s="35" t="s">
        <v>93</v>
      </c>
      <c r="C34" s="29">
        <v>441</v>
      </c>
      <c r="D34" s="41">
        <v>441</v>
      </c>
      <c r="E34" s="38">
        <v>441</v>
      </c>
      <c r="F34" s="29">
        <f t="shared" si="0"/>
        <v>100</v>
      </c>
      <c r="G34" s="29">
        <f>E34/C34*100</f>
        <v>100</v>
      </c>
    </row>
    <row r="35" spans="1:7" ht="51">
      <c r="A35" s="59" t="s">
        <v>131</v>
      </c>
      <c r="B35" s="60" t="s">
        <v>132</v>
      </c>
      <c r="C35" s="41">
        <v>189</v>
      </c>
      <c r="D35" s="29">
        <v>189</v>
      </c>
      <c r="E35" s="29">
        <v>189</v>
      </c>
      <c r="F35" s="38">
        <f t="shared" si="0"/>
        <v>100</v>
      </c>
      <c r="G35" s="41">
        <f>E35/C35*100</f>
        <v>100</v>
      </c>
    </row>
    <row r="36" spans="1:7" ht="54" customHeight="1" thickBot="1">
      <c r="A36" s="59" t="s">
        <v>129</v>
      </c>
      <c r="B36" s="60" t="s">
        <v>94</v>
      </c>
      <c r="C36" s="41"/>
      <c r="D36" s="17"/>
      <c r="E36" s="61">
        <v>-1521</v>
      </c>
      <c r="F36" s="38"/>
      <c r="G36" s="41"/>
    </row>
    <row r="37" spans="1:7" ht="27" customHeight="1" thickBot="1">
      <c r="A37" s="62" t="s">
        <v>38</v>
      </c>
      <c r="B37" s="63" t="s">
        <v>39</v>
      </c>
      <c r="C37" s="44"/>
      <c r="D37" s="44"/>
      <c r="E37" s="64"/>
      <c r="F37" s="44"/>
      <c r="G37" s="44"/>
    </row>
    <row r="38" spans="1:7" ht="18" customHeight="1" thickBot="1">
      <c r="A38" s="177" t="s">
        <v>40</v>
      </c>
      <c r="B38" s="178"/>
      <c r="C38" s="44">
        <f>C7+C25</f>
        <v>711416</v>
      </c>
      <c r="D38" s="44">
        <f>D7+D25</f>
        <v>381850.75</v>
      </c>
      <c r="E38" s="44">
        <f>E7+E25</f>
        <v>387263</v>
      </c>
      <c r="F38" s="65">
        <f>E38/D38*100</f>
        <v>101.41737314906413</v>
      </c>
      <c r="G38" s="65">
        <f>E38/C38*100</f>
        <v>54.43552014573751</v>
      </c>
    </row>
    <row r="39" ht="10.5" customHeight="1">
      <c r="A39" s="66"/>
    </row>
    <row r="40" ht="12.75" hidden="1"/>
    <row r="41" spans="1:2" ht="14.25">
      <c r="A41" s="185" t="s">
        <v>115</v>
      </c>
      <c r="B41" s="185"/>
    </row>
    <row r="42" spans="1:2" ht="14.25">
      <c r="A42" s="67" t="s">
        <v>114</v>
      </c>
      <c r="B42" s="67"/>
    </row>
    <row r="44" ht="12.75">
      <c r="A44" s="9" t="s">
        <v>116</v>
      </c>
    </row>
    <row r="45" ht="12.75">
      <c r="A45" s="9" t="s">
        <v>117</v>
      </c>
    </row>
  </sheetData>
  <sheetProtection/>
  <mergeCells count="12">
    <mergeCell ref="A1:G1"/>
    <mergeCell ref="A2:G2"/>
    <mergeCell ref="E3:G3"/>
    <mergeCell ref="E4:E6"/>
    <mergeCell ref="F4:F6"/>
    <mergeCell ref="G4:G6"/>
    <mergeCell ref="A38:B38"/>
    <mergeCell ref="A4:A6"/>
    <mergeCell ref="B4:B6"/>
    <mergeCell ref="C4:C6"/>
    <mergeCell ref="D4:D6"/>
    <mergeCell ref="A41:B41"/>
  </mergeCells>
  <printOptions/>
  <pageMargins left="0.5511811023622047" right="0.2362204724409449" top="0.1968503937007874" bottom="0.1968503937007874" header="0.196850393700787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6.7109375" style="9" customWidth="1"/>
    <col min="2" max="2" width="59.421875" style="9" customWidth="1"/>
    <col min="3" max="3" width="9.421875" style="9" customWidth="1"/>
    <col min="4" max="4" width="8.421875" style="9" hidden="1" customWidth="1"/>
    <col min="5" max="5" width="8.7109375" style="9" customWidth="1"/>
    <col min="6" max="6" width="6.7109375" style="9" hidden="1" customWidth="1"/>
    <col min="7" max="7" width="8.28125" style="9" customWidth="1"/>
    <col min="8" max="16384" width="9.140625" style="9" customWidth="1"/>
  </cols>
  <sheetData>
    <row r="1" spans="1:7" ht="12.75">
      <c r="A1" s="186" t="s">
        <v>105</v>
      </c>
      <c r="B1" s="186"/>
      <c r="C1" s="186"/>
      <c r="D1" s="186"/>
      <c r="E1" s="186"/>
      <c r="F1" s="186"/>
      <c r="G1" s="186"/>
    </row>
    <row r="2" spans="1:7" ht="12.75">
      <c r="A2" s="186" t="s">
        <v>133</v>
      </c>
      <c r="B2" s="186"/>
      <c r="C2" s="186"/>
      <c r="D2" s="186"/>
      <c r="E2" s="186"/>
      <c r="F2" s="186"/>
      <c r="G2" s="186"/>
    </row>
    <row r="3" spans="5:7" ht="12.75" customHeight="1" thickBot="1">
      <c r="E3" s="194" t="s">
        <v>41</v>
      </c>
      <c r="F3" s="194"/>
      <c r="G3" s="194"/>
    </row>
    <row r="4" spans="1:7" s="73" customFormat="1" ht="38.25" customHeight="1" thickBot="1">
      <c r="A4" s="68" t="s">
        <v>42</v>
      </c>
      <c r="B4" s="69" t="s">
        <v>43</v>
      </c>
      <c r="C4" s="70" t="s">
        <v>83</v>
      </c>
      <c r="D4" s="71" t="s">
        <v>44</v>
      </c>
      <c r="E4" s="70" t="s">
        <v>45</v>
      </c>
      <c r="F4" s="70" t="s">
        <v>46</v>
      </c>
      <c r="G4" s="72" t="s">
        <v>118</v>
      </c>
    </row>
    <row r="5" spans="1:7" ht="12" customHeight="1" thickBot="1">
      <c r="A5" s="74">
        <v>100</v>
      </c>
      <c r="B5" s="75" t="s">
        <v>47</v>
      </c>
      <c r="C5" s="76">
        <f>SUM(C6:C13)</f>
        <v>51002</v>
      </c>
      <c r="D5" s="76">
        <f>SUM(D6:D13)</f>
        <v>0</v>
      </c>
      <c r="E5" s="76">
        <f>SUM(E6:E13)</f>
        <v>34742</v>
      </c>
      <c r="F5" s="77"/>
      <c r="G5" s="78">
        <f>E5/C5*100</f>
        <v>68.11889729814517</v>
      </c>
    </row>
    <row r="6" spans="1:7" s="85" customFormat="1" ht="12.75" customHeight="1">
      <c r="A6" s="79">
        <v>102</v>
      </c>
      <c r="B6" s="80" t="s">
        <v>81</v>
      </c>
      <c r="C6" s="81">
        <v>1548</v>
      </c>
      <c r="D6" s="82"/>
      <c r="E6" s="83">
        <v>1033</v>
      </c>
      <c r="F6" s="82"/>
      <c r="G6" s="84">
        <f>E6/C6*100</f>
        <v>66.7312661498708</v>
      </c>
    </row>
    <row r="7" spans="1:7" ht="23.25" customHeight="1">
      <c r="A7" s="86">
        <v>103</v>
      </c>
      <c r="B7" s="87" t="s">
        <v>48</v>
      </c>
      <c r="C7" s="88">
        <v>641</v>
      </c>
      <c r="D7" s="89"/>
      <c r="E7" s="88">
        <v>387</v>
      </c>
      <c r="F7" s="89"/>
      <c r="G7" s="7">
        <f>E7/C7*100</f>
        <v>60.37441497659907</v>
      </c>
    </row>
    <row r="8" spans="1:7" ht="24" customHeight="1">
      <c r="A8" s="86">
        <v>104</v>
      </c>
      <c r="B8" s="87" t="s">
        <v>82</v>
      </c>
      <c r="C8" s="88">
        <v>14642</v>
      </c>
      <c r="D8" s="89"/>
      <c r="E8" s="88">
        <v>10266</v>
      </c>
      <c r="F8" s="89"/>
      <c r="G8" s="7">
        <f aca="true" t="shared" si="0" ref="G8:G14">E8/C8*100</f>
        <v>70.11337249009698</v>
      </c>
    </row>
    <row r="9" spans="1:7" ht="12.75">
      <c r="A9" s="3">
        <v>105</v>
      </c>
      <c r="B9" s="4" t="s">
        <v>121</v>
      </c>
      <c r="C9" s="5">
        <v>6</v>
      </c>
      <c r="D9" s="6"/>
      <c r="E9" s="5"/>
      <c r="F9" s="6"/>
      <c r="G9" s="7"/>
    </row>
    <row r="10" spans="1:7" ht="24.75" customHeight="1">
      <c r="A10" s="3">
        <v>106</v>
      </c>
      <c r="B10" s="4" t="s">
        <v>110</v>
      </c>
      <c r="C10" s="5">
        <v>5903</v>
      </c>
      <c r="D10" s="6"/>
      <c r="E10" s="5">
        <v>4152</v>
      </c>
      <c r="F10" s="6"/>
      <c r="G10" s="7">
        <f t="shared" si="0"/>
        <v>70.33711672031171</v>
      </c>
    </row>
    <row r="11" spans="1:7" ht="14.25" customHeight="1">
      <c r="A11" s="3">
        <v>107</v>
      </c>
      <c r="B11" s="4" t="s">
        <v>111</v>
      </c>
      <c r="C11" s="5">
        <v>993</v>
      </c>
      <c r="D11" s="6"/>
      <c r="E11" s="5">
        <v>993</v>
      </c>
      <c r="F11" s="6"/>
      <c r="G11" s="7">
        <f t="shared" si="0"/>
        <v>100</v>
      </c>
    </row>
    <row r="12" spans="1:7" ht="12.75" customHeight="1">
      <c r="A12" s="3">
        <v>111</v>
      </c>
      <c r="B12" s="4" t="s">
        <v>112</v>
      </c>
      <c r="C12" s="5">
        <v>141</v>
      </c>
      <c r="D12" s="6"/>
      <c r="E12" s="5">
        <v>0</v>
      </c>
      <c r="F12" s="6"/>
      <c r="G12" s="7"/>
    </row>
    <row r="13" spans="1:7" ht="12.75" customHeight="1" thickBot="1">
      <c r="A13" s="90">
        <v>113</v>
      </c>
      <c r="B13" s="91" t="s">
        <v>50</v>
      </c>
      <c r="C13" s="92">
        <v>27128</v>
      </c>
      <c r="D13" s="93"/>
      <c r="E13" s="92">
        <v>17911</v>
      </c>
      <c r="F13" s="93"/>
      <c r="G13" s="94">
        <f t="shared" si="0"/>
        <v>66.02403420819817</v>
      </c>
    </row>
    <row r="14" spans="1:7" ht="12.75" customHeight="1" thickBot="1">
      <c r="A14" s="95">
        <v>200</v>
      </c>
      <c r="B14" s="96" t="s">
        <v>113</v>
      </c>
      <c r="C14" s="76">
        <v>493</v>
      </c>
      <c r="D14" s="77"/>
      <c r="E14" s="76">
        <v>342</v>
      </c>
      <c r="F14" s="77"/>
      <c r="G14" s="78">
        <f t="shared" si="0"/>
        <v>69.3711967545639</v>
      </c>
    </row>
    <row r="15" spans="1:7" ht="14.25" customHeight="1" thickBot="1">
      <c r="A15" s="97">
        <v>300</v>
      </c>
      <c r="B15" s="98" t="s">
        <v>51</v>
      </c>
      <c r="C15" s="1">
        <f>SUM(C16:C18)</f>
        <v>6183</v>
      </c>
      <c r="D15" s="1">
        <f>SUM(D16:D18)</f>
        <v>0</v>
      </c>
      <c r="E15" s="1">
        <f>SUM(E16:E18)</f>
        <v>3719</v>
      </c>
      <c r="F15" s="99"/>
      <c r="G15" s="78">
        <f>E15/C15*100</f>
        <v>60.1487950832929</v>
      </c>
    </row>
    <row r="16" spans="1:7" ht="26.25" customHeight="1">
      <c r="A16" s="100">
        <v>309</v>
      </c>
      <c r="B16" s="87" t="s">
        <v>95</v>
      </c>
      <c r="C16" s="101">
        <v>5637</v>
      </c>
      <c r="D16" s="102"/>
      <c r="E16" s="101">
        <v>3570</v>
      </c>
      <c r="F16" s="102"/>
      <c r="G16" s="7">
        <f aca="true" t="shared" si="1" ref="G16:G31">E16/C16*100</f>
        <v>63.331559340074506</v>
      </c>
    </row>
    <row r="17" spans="1:7" ht="13.5" customHeight="1">
      <c r="A17" s="103">
        <v>310</v>
      </c>
      <c r="B17" s="87" t="s">
        <v>52</v>
      </c>
      <c r="C17" s="88">
        <v>140</v>
      </c>
      <c r="D17" s="89"/>
      <c r="E17" s="88">
        <v>79</v>
      </c>
      <c r="F17" s="89"/>
      <c r="G17" s="7">
        <f t="shared" si="1"/>
        <v>56.42857142857143</v>
      </c>
    </row>
    <row r="18" spans="1:7" ht="24" customHeight="1" thickBot="1">
      <c r="A18" s="104">
        <v>314</v>
      </c>
      <c r="B18" s="105" t="s">
        <v>96</v>
      </c>
      <c r="C18" s="106">
        <v>406</v>
      </c>
      <c r="D18" s="107"/>
      <c r="E18" s="106">
        <v>70</v>
      </c>
      <c r="F18" s="107"/>
      <c r="G18" s="7">
        <f t="shared" si="1"/>
        <v>17.24137931034483</v>
      </c>
    </row>
    <row r="19" spans="1:7" ht="12.75" customHeight="1" thickBot="1">
      <c r="A19" s="97">
        <v>400</v>
      </c>
      <c r="B19" s="108" t="s">
        <v>53</v>
      </c>
      <c r="C19" s="1">
        <f>SUM(C20:C26)</f>
        <v>55691</v>
      </c>
      <c r="D19" s="1">
        <f>SUM(D20:D26)</f>
        <v>0</v>
      </c>
      <c r="E19" s="1">
        <f>SUM(E20:E26)</f>
        <v>38063</v>
      </c>
      <c r="F19" s="99"/>
      <c r="G19" s="78">
        <f>E19/C19*100</f>
        <v>68.3467705733422</v>
      </c>
    </row>
    <row r="20" spans="1:7" ht="12" customHeight="1">
      <c r="A20" s="109">
        <v>405</v>
      </c>
      <c r="B20" s="110" t="s">
        <v>54</v>
      </c>
      <c r="C20" s="111">
        <v>211</v>
      </c>
      <c r="D20" s="112"/>
      <c r="E20" s="111">
        <v>36</v>
      </c>
      <c r="F20" s="112"/>
      <c r="G20" s="7">
        <f t="shared" si="1"/>
        <v>17.061611374407583</v>
      </c>
    </row>
    <row r="21" spans="1:7" ht="12" customHeight="1">
      <c r="A21" s="113">
        <v>406</v>
      </c>
      <c r="B21" s="114" t="s">
        <v>55</v>
      </c>
      <c r="C21" s="101">
        <v>6049</v>
      </c>
      <c r="D21" s="102"/>
      <c r="E21" s="101">
        <v>5526</v>
      </c>
      <c r="F21" s="102"/>
      <c r="G21" s="7">
        <f t="shared" si="1"/>
        <v>91.35394280046289</v>
      </c>
    </row>
    <row r="22" spans="1:7" ht="12" customHeight="1">
      <c r="A22" s="113">
        <v>407</v>
      </c>
      <c r="B22" s="115" t="s">
        <v>56</v>
      </c>
      <c r="C22" s="101"/>
      <c r="D22" s="102"/>
      <c r="E22" s="101"/>
      <c r="F22" s="102"/>
      <c r="G22" s="7"/>
    </row>
    <row r="23" spans="1:7" ht="12" customHeight="1">
      <c r="A23" s="116">
        <v>408</v>
      </c>
      <c r="B23" s="117" t="s">
        <v>57</v>
      </c>
      <c r="C23" s="106">
        <v>86</v>
      </c>
      <c r="D23" s="107"/>
      <c r="E23" s="106">
        <v>62</v>
      </c>
      <c r="F23" s="107"/>
      <c r="G23" s="7">
        <f t="shared" si="1"/>
        <v>72.09302325581395</v>
      </c>
    </row>
    <row r="24" spans="1:7" ht="12" customHeight="1">
      <c r="A24" s="118">
        <v>409</v>
      </c>
      <c r="B24" s="119" t="s">
        <v>97</v>
      </c>
      <c r="C24" s="88">
        <v>45053</v>
      </c>
      <c r="D24" s="120"/>
      <c r="E24" s="121">
        <v>31439</v>
      </c>
      <c r="F24" s="122"/>
      <c r="G24" s="7">
        <f t="shared" si="1"/>
        <v>69.7822564535103</v>
      </c>
    </row>
    <row r="25" spans="1:7" ht="12" customHeight="1">
      <c r="A25" s="118">
        <v>410</v>
      </c>
      <c r="B25" s="119" t="s">
        <v>98</v>
      </c>
      <c r="C25" s="88">
        <v>50</v>
      </c>
      <c r="D25" s="120"/>
      <c r="E25" s="121"/>
      <c r="F25" s="122"/>
      <c r="G25" s="7">
        <f t="shared" si="1"/>
        <v>0</v>
      </c>
    </row>
    <row r="26" spans="1:7" ht="12" customHeight="1" thickBot="1">
      <c r="A26" s="116">
        <v>412</v>
      </c>
      <c r="B26" s="123" t="s">
        <v>58</v>
      </c>
      <c r="C26" s="106">
        <v>4242</v>
      </c>
      <c r="D26" s="107"/>
      <c r="E26" s="106">
        <v>1000</v>
      </c>
      <c r="F26" s="107"/>
      <c r="G26" s="7">
        <f t="shared" si="1"/>
        <v>23.573785950023574</v>
      </c>
    </row>
    <row r="27" spans="1:7" s="128" customFormat="1" ht="15.75" customHeight="1" thickBot="1">
      <c r="A27" s="124">
        <v>500</v>
      </c>
      <c r="B27" s="125" t="s">
        <v>59</v>
      </c>
      <c r="C27" s="126">
        <f>SUM(C28:C31)</f>
        <v>322935</v>
      </c>
      <c r="D27" s="126">
        <f>SUM(D28:D31)</f>
        <v>0</v>
      </c>
      <c r="E27" s="126">
        <f>SUM(E28:E31)</f>
        <v>121780</v>
      </c>
      <c r="F27" s="127"/>
      <c r="G27" s="78">
        <f>E27/C27*100</f>
        <v>37.71037515289454</v>
      </c>
    </row>
    <row r="28" spans="1:7" ht="12" customHeight="1">
      <c r="A28" s="129">
        <v>501</v>
      </c>
      <c r="B28" s="130" t="s">
        <v>60</v>
      </c>
      <c r="C28" s="88">
        <v>852</v>
      </c>
      <c r="D28" s="89"/>
      <c r="E28" s="88">
        <v>665</v>
      </c>
      <c r="F28" s="89"/>
      <c r="G28" s="7">
        <f t="shared" si="1"/>
        <v>78.05164319248826</v>
      </c>
    </row>
    <row r="29" spans="1:7" ht="12" customHeight="1">
      <c r="A29" s="129">
        <v>502</v>
      </c>
      <c r="B29" s="130" t="s">
        <v>61</v>
      </c>
      <c r="C29" s="88">
        <v>184402</v>
      </c>
      <c r="D29" s="89"/>
      <c r="E29" s="88">
        <v>11175</v>
      </c>
      <c r="F29" s="89"/>
      <c r="G29" s="7">
        <f t="shared" si="1"/>
        <v>6.0601294996800465</v>
      </c>
    </row>
    <row r="30" spans="1:7" ht="12" customHeight="1">
      <c r="A30" s="131">
        <v>503</v>
      </c>
      <c r="B30" s="132" t="s">
        <v>62</v>
      </c>
      <c r="C30" s="5">
        <v>132266</v>
      </c>
      <c r="D30" s="6"/>
      <c r="E30" s="5">
        <v>106339</v>
      </c>
      <c r="F30" s="6"/>
      <c r="G30" s="7">
        <f t="shared" si="1"/>
        <v>80.39783466650537</v>
      </c>
    </row>
    <row r="31" spans="1:7" ht="12" customHeight="1" thickBot="1">
      <c r="A31" s="131">
        <v>505</v>
      </c>
      <c r="B31" s="132" t="s">
        <v>63</v>
      </c>
      <c r="C31" s="5">
        <v>5415</v>
      </c>
      <c r="D31" s="6"/>
      <c r="E31" s="5">
        <v>3601</v>
      </c>
      <c r="F31" s="6"/>
      <c r="G31" s="7">
        <f t="shared" si="1"/>
        <v>66.50046168051709</v>
      </c>
    </row>
    <row r="32" spans="1:7" s="128" customFormat="1" ht="12" customHeight="1" thickBot="1">
      <c r="A32" s="124">
        <v>600</v>
      </c>
      <c r="B32" s="125" t="s">
        <v>64</v>
      </c>
      <c r="C32" s="126">
        <v>6502</v>
      </c>
      <c r="D32" s="127"/>
      <c r="E32" s="126">
        <v>127</v>
      </c>
      <c r="F32" s="127"/>
      <c r="G32" s="78">
        <f>E32/C32*100</f>
        <v>1.9532451553368195</v>
      </c>
    </row>
    <row r="33" spans="1:7" s="128" customFormat="1" ht="12" customHeight="1" thickBot="1">
      <c r="A33" s="74">
        <v>700</v>
      </c>
      <c r="B33" s="75" t="s">
        <v>65</v>
      </c>
      <c r="C33" s="133">
        <f>SUM(C34:C38)</f>
        <v>237753</v>
      </c>
      <c r="D33" s="133">
        <f>SUM(D34:D38)</f>
        <v>0</v>
      </c>
      <c r="E33" s="133">
        <f>SUM(E34:E38)</f>
        <v>175711</v>
      </c>
      <c r="F33" s="134"/>
      <c r="G33" s="78">
        <f>E33/C33*100</f>
        <v>73.90485083258676</v>
      </c>
    </row>
    <row r="34" spans="1:7" s="128" customFormat="1" ht="12" customHeight="1">
      <c r="A34" s="135">
        <v>701</v>
      </c>
      <c r="B34" s="136" t="s">
        <v>66</v>
      </c>
      <c r="C34" s="137">
        <v>92169</v>
      </c>
      <c r="D34" s="136"/>
      <c r="E34" s="137">
        <v>67257</v>
      </c>
      <c r="F34" s="136"/>
      <c r="G34" s="7">
        <f aca="true" t="shared" si="2" ref="G34:G45">E34/C34*100</f>
        <v>72.9713895127429</v>
      </c>
    </row>
    <row r="35" spans="1:7" s="128" customFormat="1" ht="12" customHeight="1">
      <c r="A35" s="129">
        <v>702</v>
      </c>
      <c r="B35" s="130" t="s">
        <v>67</v>
      </c>
      <c r="C35" s="138">
        <v>93853</v>
      </c>
      <c r="D35" s="130"/>
      <c r="E35" s="138">
        <v>68968</v>
      </c>
      <c r="F35" s="130"/>
      <c r="G35" s="7">
        <f t="shared" si="2"/>
        <v>73.48513100273833</v>
      </c>
    </row>
    <row r="36" spans="1:7" s="128" customFormat="1" ht="12" customHeight="1">
      <c r="A36" s="129">
        <v>703</v>
      </c>
      <c r="B36" s="130" t="s">
        <v>130</v>
      </c>
      <c r="C36" s="138">
        <v>30634</v>
      </c>
      <c r="D36" s="130"/>
      <c r="E36" s="138">
        <v>22678</v>
      </c>
      <c r="F36" s="130"/>
      <c r="G36" s="7">
        <f t="shared" si="2"/>
        <v>74.02885682574917</v>
      </c>
    </row>
    <row r="37" spans="1:7" s="128" customFormat="1" ht="12" customHeight="1">
      <c r="A37" s="129">
        <v>707</v>
      </c>
      <c r="B37" s="139" t="s">
        <v>68</v>
      </c>
      <c r="C37" s="138">
        <v>14479</v>
      </c>
      <c r="D37" s="130"/>
      <c r="E37" s="138">
        <v>12248</v>
      </c>
      <c r="F37" s="130"/>
      <c r="G37" s="7">
        <f t="shared" si="2"/>
        <v>84.59147731196906</v>
      </c>
    </row>
    <row r="38" spans="1:7" s="128" customFormat="1" ht="12" customHeight="1" thickBot="1">
      <c r="A38" s="131">
        <v>709</v>
      </c>
      <c r="B38" s="140" t="s">
        <v>69</v>
      </c>
      <c r="C38" s="141">
        <v>6618</v>
      </c>
      <c r="D38" s="132"/>
      <c r="E38" s="141">
        <v>4560</v>
      </c>
      <c r="F38" s="132"/>
      <c r="G38" s="7">
        <f t="shared" si="2"/>
        <v>68.90299184043518</v>
      </c>
    </row>
    <row r="39" spans="1:7" s="128" customFormat="1" ht="12" customHeight="1" thickBot="1">
      <c r="A39" s="97">
        <v>800</v>
      </c>
      <c r="B39" s="108" t="s">
        <v>70</v>
      </c>
      <c r="C39" s="126">
        <f>SUM(C40:C41)</f>
        <v>26894</v>
      </c>
      <c r="D39" s="126">
        <f>SUM(D40:D41)</f>
        <v>0</v>
      </c>
      <c r="E39" s="126">
        <f>SUM(E40:E41)</f>
        <v>19248</v>
      </c>
      <c r="F39" s="127"/>
      <c r="G39" s="78">
        <f>E39/C39*100</f>
        <v>71.56986688480703</v>
      </c>
    </row>
    <row r="40" spans="1:7" s="128" customFormat="1" ht="12" customHeight="1">
      <c r="A40" s="135">
        <v>801</v>
      </c>
      <c r="B40" s="136" t="s">
        <v>71</v>
      </c>
      <c r="C40" s="137">
        <v>24579</v>
      </c>
      <c r="D40" s="136"/>
      <c r="E40" s="137">
        <v>17523</v>
      </c>
      <c r="F40" s="136"/>
      <c r="G40" s="7">
        <f t="shared" si="2"/>
        <v>71.2925668253387</v>
      </c>
    </row>
    <row r="41" spans="1:7" s="128" customFormat="1" ht="12" customHeight="1" thickBot="1">
      <c r="A41" s="131">
        <v>804</v>
      </c>
      <c r="B41" s="132" t="s">
        <v>72</v>
      </c>
      <c r="C41" s="141">
        <v>2315</v>
      </c>
      <c r="D41" s="132"/>
      <c r="E41" s="141">
        <v>1725</v>
      </c>
      <c r="F41" s="132"/>
      <c r="G41" s="7">
        <f t="shared" si="2"/>
        <v>74.51403887688986</v>
      </c>
    </row>
    <row r="42" spans="1:7" s="128" customFormat="1" ht="12" customHeight="1" thickBot="1">
      <c r="A42" s="142">
        <v>1000</v>
      </c>
      <c r="B42" s="108" t="s">
        <v>74</v>
      </c>
      <c r="C42" s="126">
        <f>SUM(C43:C45)</f>
        <v>46146</v>
      </c>
      <c r="D42" s="126">
        <f>SUM(D43:D45)</f>
        <v>0</v>
      </c>
      <c r="E42" s="126">
        <f>SUM(E43:E45)</f>
        <v>27249</v>
      </c>
      <c r="F42" s="127"/>
      <c r="G42" s="78">
        <f>E42/C42*100</f>
        <v>59.04953842153166</v>
      </c>
    </row>
    <row r="43" spans="1:7" s="128" customFormat="1" ht="12" customHeight="1">
      <c r="A43" s="143">
        <v>1002</v>
      </c>
      <c r="B43" s="144" t="s">
        <v>99</v>
      </c>
      <c r="C43" s="138"/>
      <c r="D43" s="136"/>
      <c r="E43" s="138"/>
      <c r="F43" s="136"/>
      <c r="G43" s="7"/>
    </row>
    <row r="44" spans="1:7" s="146" customFormat="1" ht="12" customHeight="1">
      <c r="A44" s="145">
        <v>1003</v>
      </c>
      <c r="B44" s="139" t="s">
        <v>75</v>
      </c>
      <c r="C44" s="144">
        <v>43968</v>
      </c>
      <c r="D44" s="139"/>
      <c r="E44" s="144">
        <v>25694</v>
      </c>
      <c r="F44" s="139"/>
      <c r="G44" s="7">
        <f t="shared" si="2"/>
        <v>58.43795487627366</v>
      </c>
    </row>
    <row r="45" spans="1:7" s="128" customFormat="1" ht="12" customHeight="1" thickBot="1">
      <c r="A45" s="147">
        <v>1006</v>
      </c>
      <c r="B45" s="148" t="s">
        <v>76</v>
      </c>
      <c r="C45" s="149">
        <v>2178</v>
      </c>
      <c r="D45" s="150"/>
      <c r="E45" s="149">
        <v>1555</v>
      </c>
      <c r="F45" s="150"/>
      <c r="G45" s="7">
        <f t="shared" si="2"/>
        <v>71.39577594123048</v>
      </c>
    </row>
    <row r="46" spans="1:7" ht="13.5" customHeight="1" hidden="1">
      <c r="A46" s="151">
        <v>1101</v>
      </c>
      <c r="B46" s="152" t="s">
        <v>77</v>
      </c>
      <c r="C46" s="111"/>
      <c r="D46" s="112"/>
      <c r="E46" s="111"/>
      <c r="F46" s="112"/>
      <c r="G46" s="153"/>
    </row>
    <row r="47" spans="1:7" ht="13.5" customHeight="1" hidden="1">
      <c r="A47" s="143">
        <v>1102</v>
      </c>
      <c r="B47" s="139" t="s">
        <v>78</v>
      </c>
      <c r="C47" s="88"/>
      <c r="D47" s="89"/>
      <c r="E47" s="88"/>
      <c r="F47" s="89"/>
      <c r="G47" s="7"/>
    </row>
    <row r="48" spans="1:7" ht="14.25" customHeight="1" hidden="1">
      <c r="A48" s="143">
        <v>1103</v>
      </c>
      <c r="B48" s="139" t="s">
        <v>79</v>
      </c>
      <c r="C48" s="88"/>
      <c r="D48" s="89"/>
      <c r="E48" s="88"/>
      <c r="F48" s="89"/>
      <c r="G48" s="7"/>
    </row>
    <row r="49" spans="1:7" ht="13.5" customHeight="1" hidden="1" thickBot="1">
      <c r="A49" s="154">
        <v>1104</v>
      </c>
      <c r="B49" s="123" t="s">
        <v>80</v>
      </c>
      <c r="C49" s="106"/>
      <c r="D49" s="107"/>
      <c r="E49" s="106"/>
      <c r="F49" s="107"/>
      <c r="G49" s="155"/>
    </row>
    <row r="50" spans="1:7" ht="13.5" customHeight="1" thickBot="1">
      <c r="A50" s="142">
        <v>1100</v>
      </c>
      <c r="B50" s="108" t="s">
        <v>73</v>
      </c>
      <c r="C50" s="1">
        <f>SUM(C51:C53)</f>
        <v>9772</v>
      </c>
      <c r="D50" s="1">
        <f>SUM(D51:D53)</f>
        <v>0</v>
      </c>
      <c r="E50" s="1">
        <f>SUM(E51:E53)</f>
        <v>4049</v>
      </c>
      <c r="F50" s="156"/>
      <c r="G50" s="78">
        <f>E50/C50*100</f>
        <v>41.43471142038477</v>
      </c>
    </row>
    <row r="51" spans="1:7" ht="13.5" customHeight="1">
      <c r="A51" s="145">
        <v>1101</v>
      </c>
      <c r="B51" s="157" t="s">
        <v>100</v>
      </c>
      <c r="C51" s="101">
        <v>9392</v>
      </c>
      <c r="D51" s="158"/>
      <c r="E51" s="159">
        <v>3669</v>
      </c>
      <c r="F51" s="160"/>
      <c r="G51" s="7">
        <f>E51/C51*100</f>
        <v>39.06516183986371</v>
      </c>
    </row>
    <row r="52" spans="1:7" ht="13.5" customHeight="1">
      <c r="A52" s="143">
        <v>1102</v>
      </c>
      <c r="B52" s="139" t="s">
        <v>101</v>
      </c>
      <c r="C52" s="88">
        <v>380</v>
      </c>
      <c r="D52" s="120"/>
      <c r="E52" s="121">
        <v>380</v>
      </c>
      <c r="F52" s="122"/>
      <c r="G52" s="7">
        <f>E52/C52*100</f>
        <v>100</v>
      </c>
    </row>
    <row r="53" spans="1:7" ht="13.5" customHeight="1" thickBot="1">
      <c r="A53" s="161">
        <v>1103</v>
      </c>
      <c r="B53" s="140" t="s">
        <v>102</v>
      </c>
      <c r="C53" s="5"/>
      <c r="D53" s="162"/>
      <c r="E53" s="163"/>
      <c r="F53" s="164"/>
      <c r="G53" s="7"/>
    </row>
    <row r="54" spans="1:7" ht="13.5" customHeight="1" thickBot="1">
      <c r="A54" s="142">
        <v>1200</v>
      </c>
      <c r="B54" s="108" t="s">
        <v>103</v>
      </c>
      <c r="C54" s="1">
        <v>526</v>
      </c>
      <c r="D54" s="165"/>
      <c r="E54" s="166">
        <v>394</v>
      </c>
      <c r="F54" s="156"/>
      <c r="G54" s="78">
        <f>E54/C54*100</f>
        <v>74.90494296577947</v>
      </c>
    </row>
    <row r="55" spans="1:7" ht="13.5" customHeight="1" thickBot="1">
      <c r="A55" s="167">
        <v>1300</v>
      </c>
      <c r="B55" s="168" t="s">
        <v>49</v>
      </c>
      <c r="C55" s="169"/>
      <c r="D55" s="170"/>
      <c r="E55" s="171"/>
      <c r="F55" s="172"/>
      <c r="G55" s="173"/>
    </row>
    <row r="56" spans="1:7" ht="16.5" customHeight="1" thickBot="1">
      <c r="A56" s="174"/>
      <c r="B56" s="175" t="s">
        <v>104</v>
      </c>
      <c r="C56" s="1">
        <f>C5+C14+C15+C19+C27+C32+C33+C39+C42+C50+C55+C54</f>
        <v>763897</v>
      </c>
      <c r="D56" s="1">
        <f>D5+D14+D15+D19+D27+D32+D33+D39+D42+D50+D55+D54-1</f>
        <v>-1</v>
      </c>
      <c r="E56" s="1">
        <f>E5+E14+E15+E19+E27+E32+E33+E39+E42+E50+E55+E54</f>
        <v>425424</v>
      </c>
      <c r="F56" s="156"/>
      <c r="G56" s="78">
        <f>E56/C56*100</f>
        <v>55.69127775079624</v>
      </c>
    </row>
    <row r="57" ht="9.75" customHeight="1"/>
    <row r="58" spans="1:2" ht="14.25">
      <c r="A58" s="185" t="s">
        <v>115</v>
      </c>
      <c r="B58" s="185"/>
    </row>
    <row r="59" spans="1:2" ht="14.25">
      <c r="A59" s="67" t="s">
        <v>114</v>
      </c>
      <c r="B59" s="67"/>
    </row>
    <row r="61" ht="12.75">
      <c r="A61" s="9" t="s">
        <v>116</v>
      </c>
    </row>
    <row r="62" ht="12.75">
      <c r="A62" s="9" t="s">
        <v>117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2019-09-06T03:06:16Z</cp:lastPrinted>
  <dcterms:created xsi:type="dcterms:W3CDTF">1996-10-08T23:32:33Z</dcterms:created>
  <dcterms:modified xsi:type="dcterms:W3CDTF">2019-10-08T10:02:06Z</dcterms:modified>
  <cp:category/>
  <cp:version/>
  <cp:contentType/>
  <cp:contentStatus/>
</cp:coreProperties>
</file>