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<sst xmlns="http://schemas.openxmlformats.org/spreadsheetml/2006/main" count="142" uniqueCount="137">
  <si>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</si>
  <si>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</si>
  <si>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</si>
  <si>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</si>
  <si>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</si>
  <si>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</si>
  <si>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</si>
  <si>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</si>
  <si>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</si>
  <si>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</si>
  <si>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</si>
  <si>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</si>
  <si>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</si>
  <si>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</si>
  <si>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</si>
  <si>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</si>
  <si>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</si>
  <si>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</si>
  <si>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</si>
  <si>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</si>
  <si>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</si>
  <si>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</si>
  <si>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</si>
  <si>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</si>
  <si>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</si>
  <si>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</si>
  <si>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</si>
  <si>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</si>
  <si>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</si>
  <si>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</si>
  <si>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</si>
  <si>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</si>
  <si>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</si>
  <si>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</si>
  <si>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</si>
  <si>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</si>
  <si>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</si>
  <si>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</si>
  <si>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</si>
  <si>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</si>
  <si>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</si>
  <si>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</si>
  <si>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</si>
  <si>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</si>
  <si>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</si>
  <si>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</si>
  <si>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</si>
  <si>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</si>
  <si>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</si>
  <si>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</si>
  <si>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</si>
  <si>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</si>
  <si>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</si>
  <si>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</si>
  <si>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</si>
  <si>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</si>
  <si>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</si>
  <si>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</si>
  <si>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</si>
  <si>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</si>
  <si>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</si>
  <si>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</si>
  <si>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</si>
  <si>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</si>
  <si>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</si>
  <si>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</si>
  <si>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</si>
  <si>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</si>
  <si>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</si>
  <si>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</si>
  <si>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</si>
  <si>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</si>
  <si>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</si>
  <si>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</si>
  <si>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</si>
  <si>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</si>
  <si>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</si>
  <si>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</si>
  <si>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</si>
  <si>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</si>
  <si>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</si>
  <si>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</si>
  <si>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</si>
  <si>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</si>
  <si>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</si>
  <si>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</si>
  <si>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</si>
  <si>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</si>
  <si>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</si>
  <si>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</si>
  <si>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</si>
  <si>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</si>
  <si>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</si>
  <si>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</si>
  <si>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</si>
  <si>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</si>
  <si>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</si>
  <si>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</si>
  <si>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</si>
  <si>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</si>
  <si>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</si>
  <si>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</si>
  <si>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</si>
  <si>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</si>
  <si>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</si>
  <si>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</si>
  <si>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</si>
  <si>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</si>
  <si>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</si>
  <si>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</si>
  <si>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</si>
  <si>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</si>
  <si>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</si>
  <si>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</si>
  <si>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</si>
  <si>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</si>
  <si>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</si>
  <si>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</si>
  <si>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</si>
  <si>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</si>
  <si>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</si>
  <si>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</si>
  <si>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</si>
  <si>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</si>
  <si>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</si>
  <si>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</si>
  <si>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</si>
  <si>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</si>
  <si>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</si>
  <si>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</si>
  <si>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</si>
  <si>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</si>
  <si>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</si>
  <si>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Дотации бюджетам городских округов на поддержку мер по обеспечению сбалансированности бюджетов</t>
  </si>
  <si>
    <t>Охрана семьи и детства</t>
  </si>
  <si>
    <t>по доходам по состоянию на 01 июня 2021 года.</t>
  </si>
  <si>
    <t>по расходам  по состоянию на 01 июня 2021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</si>
</sst>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[$-FC19]d\ mmmm\ yyyy\ &quot;г.&quot;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0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4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27" xfId="0" applyFont="1" applyBorder="1" applyAlignment="1">
      <alignment vertical="center"/>
    </xf>
    <xf numFmtId="180" fontId="0" fillId="0" borderId="16" xfId="0" applyNumberFormat="1" applyFont="1" applyBorder="1" applyAlignment="1">
      <alignment horizontal="center" wrapText="1"/>
    </xf>
    <xf numFmtId="180" fontId="0" fillId="0" borderId="12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10" fillId="0" borderId="0" xfId="0" applyFont="1" applyAlignment="1">
      <alignment/>
    </xf>
    <xf numFmtId="0" fontId="10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26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" fontId="0" fillId="0" borderId="24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10" xfId="0" applyNumberFormat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2" fillId="33" borderId="10" xfId="0" applyFont="1" applyFill="1" applyBorder="1" applyAlignment="1">
      <alignment/>
    </xf>
    <xf numFmtId="2" fontId="0" fillId="33" borderId="12" xfId="0" applyNumberFormat="1" applyFill="1" applyBorder="1" applyAlignment="1">
      <alignment/>
    </xf>
    <xf numFmtId="2" fontId="0" fillId="0" borderId="10" xfId="0" applyNumberFormat="1" applyFont="1" applyBorder="1" applyAlignment="1">
      <alignment horizontal="center" wrapText="1"/>
    </xf>
    <xf numFmtId="3" fontId="1" fillId="0" borderId="16" xfId="0" applyNumberFormat="1" applyFont="1" applyFill="1" applyBorder="1" applyAlignment="1">
      <alignment horizontal="center" vertical="center"/>
    </xf>
    <xf numFmtId="180" fontId="0" fillId="33" borderId="21" xfId="0" applyNumberFormat="1" applyFont="1" applyFill="1" applyBorder="1" applyAlignment="1">
      <alignment horizontal="center"/>
    </xf>
    <xf numFmtId="0" fontId="4" fillId="33" borderId="32" xfId="0" applyFont="1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0" fillId="0" borderId="10" xfId="0" applyNumberForma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6" xfId="0" applyBorder="1" applyAlignment="1">
      <alignment/>
    </xf>
    <xf numFmtId="0" fontId="1" fillId="33" borderId="20" xfId="0" applyFont="1" applyFill="1" applyBorder="1" applyAlignment="1">
      <alignment wrapText="1"/>
    </xf>
    <xf numFmtId="0" fontId="12" fillId="33" borderId="17" xfId="0" applyFont="1" applyFill="1" applyBorder="1" applyAlignment="1">
      <alignment/>
    </xf>
    <xf numFmtId="0" fontId="12" fillId="33" borderId="27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6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6" xfId="0" applyNumberFormat="1" applyFont="1" applyFill="1" applyBorder="1" applyAlignment="1">
      <alignment wrapText="1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2" fontId="0" fillId="33" borderId="21" xfId="0" applyNumberFormat="1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7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6" xfId="0" applyNumberFormat="1" applyFont="1" applyFill="1" applyBorder="1" applyAlignment="1">
      <alignment/>
    </xf>
    <xf numFmtId="0" fontId="12" fillId="33" borderId="34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12" fillId="33" borderId="40" xfId="0" applyFont="1" applyFill="1" applyBorder="1" applyAlignment="1">
      <alignment/>
    </xf>
    <xf numFmtId="0" fontId="12" fillId="33" borderId="41" xfId="0" applyFont="1" applyFill="1" applyBorder="1" applyAlignment="1">
      <alignment/>
    </xf>
    <xf numFmtId="0" fontId="12" fillId="33" borderId="26" xfId="0" applyFont="1" applyFill="1" applyBorder="1" applyAlignment="1">
      <alignment/>
    </xf>
    <xf numFmtId="0" fontId="12" fillId="33" borderId="42" xfId="0" applyFont="1" applyFill="1" applyBorder="1" applyAlignment="1">
      <alignment/>
    </xf>
    <xf numFmtId="0" fontId="12" fillId="33" borderId="43" xfId="0" applyFont="1" applyFill="1" applyBorder="1" applyAlignment="1">
      <alignment/>
    </xf>
    <xf numFmtId="0" fontId="12" fillId="33" borderId="44" xfId="0" applyFont="1" applyFill="1" applyBorder="1" applyAlignment="1">
      <alignment/>
    </xf>
    <xf numFmtId="2" fontId="12" fillId="33" borderId="17" xfId="0" applyNumberFormat="1" applyFont="1" applyFill="1" applyBorder="1" applyAlignment="1">
      <alignment/>
    </xf>
    <xf numFmtId="1" fontId="0" fillId="33" borderId="16" xfId="0" applyNumberFormat="1" applyFill="1" applyBorder="1" applyAlignment="1">
      <alignment/>
    </xf>
    <xf numFmtId="1" fontId="0" fillId="0" borderId="16" xfId="0" applyNumberFormat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180" fontId="0" fillId="33" borderId="22" xfId="0" applyNumberFormat="1" applyFont="1" applyFill="1" applyBorder="1" applyAlignment="1">
      <alignment horizontal="center"/>
    </xf>
    <xf numFmtId="0" fontId="4" fillId="33" borderId="45" xfId="0" applyFont="1" applyFill="1" applyBorder="1" applyAlignment="1">
      <alignment horizontal="left" vertical="center" wrapText="1"/>
    </xf>
    <xf numFmtId="180" fontId="12" fillId="33" borderId="17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 vertical="center" wrapText="1"/>
    </xf>
    <xf numFmtId="180" fontId="0" fillId="33" borderId="16" xfId="0" applyNumberFormat="1" applyFill="1" applyBorder="1" applyAlignment="1">
      <alignment horizontal="center"/>
    </xf>
    <xf numFmtId="0" fontId="4" fillId="33" borderId="19" xfId="0" applyFont="1" applyFill="1" applyBorder="1" applyAlignment="1">
      <alignment wrapText="1"/>
    </xf>
    <xf numFmtId="180" fontId="0" fillId="33" borderId="12" xfId="0" applyNumberFormat="1" applyFill="1" applyBorder="1" applyAlignment="1">
      <alignment horizontal="center"/>
    </xf>
    <xf numFmtId="180" fontId="0" fillId="33" borderId="26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15" xfId="0" applyFont="1" applyFill="1" applyBorder="1" applyAlignment="1">
      <alignment/>
    </xf>
    <xf numFmtId="180" fontId="1" fillId="33" borderId="24" xfId="0" applyNumberFormat="1" applyFont="1" applyFill="1" applyBorder="1" applyAlignment="1">
      <alignment horizontal="center"/>
    </xf>
    <xf numFmtId="0" fontId="1" fillId="33" borderId="46" xfId="0" applyFont="1" applyFill="1" applyBorder="1" applyAlignment="1">
      <alignment wrapText="1"/>
    </xf>
    <xf numFmtId="180" fontId="1" fillId="33" borderId="16" xfId="0" applyNumberFormat="1" applyFont="1" applyFill="1" applyBorder="1" applyAlignment="1">
      <alignment horizontal="center"/>
    </xf>
    <xf numFmtId="0" fontId="0" fillId="33" borderId="19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0" fontId="1" fillId="33" borderId="26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2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vertical="center"/>
    </xf>
    <xf numFmtId="180" fontId="0" fillId="33" borderId="12" xfId="0" applyNumberFormat="1" applyFont="1" applyFill="1" applyBorder="1" applyAlignment="1">
      <alignment horizontal="center"/>
    </xf>
    <xf numFmtId="180" fontId="0" fillId="33" borderId="21" xfId="0" applyNumberFormat="1" applyFont="1" applyFill="1" applyBorder="1" applyAlignment="1">
      <alignment horizontal="center"/>
    </xf>
    <xf numFmtId="180" fontId="3" fillId="33" borderId="17" xfId="0" applyNumberFormat="1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vertical="center"/>
    </xf>
    <xf numFmtId="180" fontId="0" fillId="33" borderId="16" xfId="0" applyNumberFormat="1" applyFont="1" applyFill="1" applyBorder="1" applyAlignment="1">
      <alignment horizontal="center"/>
    </xf>
    <xf numFmtId="3" fontId="1" fillId="33" borderId="16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vertical="top" wrapText="1"/>
    </xf>
    <xf numFmtId="0" fontId="0" fillId="33" borderId="0" xfId="0" applyFill="1" applyAlignment="1">
      <alignment/>
    </xf>
    <xf numFmtId="180" fontId="0" fillId="33" borderId="12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wrapText="1"/>
    </xf>
    <xf numFmtId="0" fontId="0" fillId="33" borderId="30" xfId="0" applyFill="1" applyBorder="1" applyAlignment="1">
      <alignment/>
    </xf>
    <xf numFmtId="0" fontId="0" fillId="33" borderId="13" xfId="0" applyFill="1" applyBorder="1" applyAlignment="1">
      <alignment wrapText="1"/>
    </xf>
    <xf numFmtId="0" fontId="0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wrapText="1"/>
    </xf>
    <xf numFmtId="49" fontId="0" fillId="33" borderId="12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wrapText="1"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11.7109375" style="0" customWidth="1"/>
    <col min="2" max="2" width="47.57421875" style="0" customWidth="1"/>
    <col min="3" max="3" width="8.421875" style="0" customWidth="1"/>
    <col min="4" max="4" width="7.8515625" style="0" customWidth="1"/>
    <col min="5" max="5" width="7.7109375" style="0" customWidth="1"/>
    <col min="6" max="6" width="8.140625" style="0" customWidth="1"/>
    <col min="7" max="7" width="8.28125" style="0" customWidth="1"/>
  </cols>
  <sheetData>
    <row r="1" spans="1:7" ht="12.75">
      <c r="A1" s="214" t="s">
        <v>105</v>
      </c>
      <c r="B1" s="214"/>
      <c r="C1" s="214"/>
      <c r="D1" s="214"/>
      <c r="E1" s="214"/>
      <c r="F1" s="214"/>
      <c r="G1" s="214"/>
    </row>
    <row r="2" spans="1:7" ht="12.75" customHeight="1">
      <c r="A2" s="214" t="s">
        <v>135</v>
      </c>
      <c r="B2" s="214"/>
      <c r="C2" s="214"/>
      <c r="D2" s="214"/>
      <c r="E2" s="214"/>
      <c r="F2" s="214"/>
      <c r="G2" s="214"/>
    </row>
    <row r="3" spans="5:7" ht="11.25" customHeight="1" thickBot="1">
      <c r="E3" s="215" t="s">
        <v>0</v>
      </c>
      <c r="F3" s="215"/>
      <c r="G3" s="215"/>
    </row>
    <row r="4" spans="1:7" ht="12.75">
      <c r="A4" s="207" t="s">
        <v>1</v>
      </c>
      <c r="B4" s="207" t="s">
        <v>2</v>
      </c>
      <c r="C4" s="210" t="s">
        <v>84</v>
      </c>
      <c r="D4" s="210" t="s">
        <v>86</v>
      </c>
      <c r="E4" s="216" t="s">
        <v>3</v>
      </c>
      <c r="F4" s="210" t="s">
        <v>85</v>
      </c>
      <c r="G4" s="202" t="s">
        <v>87</v>
      </c>
    </row>
    <row r="5" spans="1:7" ht="12.75">
      <c r="A5" s="208"/>
      <c r="B5" s="208"/>
      <c r="C5" s="211"/>
      <c r="D5" s="211"/>
      <c r="E5" s="217"/>
      <c r="F5" s="211"/>
      <c r="G5" s="203"/>
    </row>
    <row r="6" spans="1:7" ht="21" customHeight="1" thickBot="1">
      <c r="A6" s="209"/>
      <c r="B6" s="209"/>
      <c r="C6" s="212"/>
      <c r="D6" s="212"/>
      <c r="E6" s="218"/>
      <c r="F6" s="212"/>
      <c r="G6" s="204"/>
    </row>
    <row r="7" spans="1:7" ht="16.5" customHeight="1" thickBot="1">
      <c r="A7" s="52" t="s">
        <v>4</v>
      </c>
      <c r="B7" s="53" t="s">
        <v>5</v>
      </c>
      <c r="C7" s="2">
        <f>SUM(C8:C24)</f>
        <v>133545</v>
      </c>
      <c r="D7" s="98">
        <f>SUM(D8:D24)</f>
        <v>55643.750000000015</v>
      </c>
      <c r="E7" s="98">
        <f>SUM(E8:E24)</f>
        <v>366808</v>
      </c>
      <c r="F7" s="72">
        <f>E7/D7*100</f>
        <v>659.2079074469278</v>
      </c>
      <c r="G7" s="72">
        <f>E7/C7*100</f>
        <v>274.66996143622004</v>
      </c>
    </row>
    <row r="8" spans="1:7" ht="13.5" customHeight="1">
      <c r="A8" s="3" t="s">
        <v>6</v>
      </c>
      <c r="B8" s="4" t="s">
        <v>7</v>
      </c>
      <c r="C8" s="79">
        <v>102220</v>
      </c>
      <c r="D8" s="156">
        <f>C8/12*5</f>
        <v>42591.66666666667</v>
      </c>
      <c r="E8" s="82">
        <v>36831</v>
      </c>
      <c r="F8" s="73">
        <f>E8/D8*100</f>
        <v>86.47466249266287</v>
      </c>
      <c r="G8" s="73">
        <f>E8/C8*100</f>
        <v>36.03110937194287</v>
      </c>
    </row>
    <row r="9" spans="1:7" s="191" customFormat="1" ht="27.75" customHeight="1">
      <c r="A9" s="192" t="s">
        <v>106</v>
      </c>
      <c r="B9" s="193" t="s">
        <v>108</v>
      </c>
      <c r="C9" s="194">
        <v>8961</v>
      </c>
      <c r="D9" s="97">
        <f>C9/12*5</f>
        <v>3733.75</v>
      </c>
      <c r="E9" s="97">
        <v>3498</v>
      </c>
      <c r="F9" s="92">
        <f>E9/D9*100</f>
        <v>93.68597254770673</v>
      </c>
      <c r="G9" s="92">
        <f>E9/C9*100</f>
        <v>39.035821894877806</v>
      </c>
    </row>
    <row r="10" spans="1:7" s="191" customFormat="1" ht="27.75" customHeight="1">
      <c r="A10" s="192" t="s">
        <v>118</v>
      </c>
      <c r="B10" s="195" t="s">
        <v>119</v>
      </c>
      <c r="C10" s="194">
        <v>6700</v>
      </c>
      <c r="D10" s="97">
        <f>C10/12*5</f>
        <v>2791.666666666667</v>
      </c>
      <c r="E10" s="97">
        <v>2608</v>
      </c>
      <c r="F10" s="92">
        <f>E10/D10*100</f>
        <v>93.42089552238805</v>
      </c>
      <c r="G10" s="92">
        <f>E10/C10*100</f>
        <v>38.92537313432835</v>
      </c>
    </row>
    <row r="11" spans="1:7" s="191" customFormat="1" ht="24.75" customHeight="1">
      <c r="A11" s="196" t="s">
        <v>8</v>
      </c>
      <c r="B11" s="197" t="s">
        <v>9</v>
      </c>
      <c r="C11" s="194">
        <v>450</v>
      </c>
      <c r="D11" s="97">
        <f>C11/12*5</f>
        <v>187.5</v>
      </c>
      <c r="E11" s="97">
        <v>422</v>
      </c>
      <c r="F11" s="92">
        <f>E11/D11*100</f>
        <v>225.06666666666666</v>
      </c>
      <c r="G11" s="92">
        <f>E11/C11*100</f>
        <v>93.77777777777779</v>
      </c>
    </row>
    <row r="12" spans="1:7" s="191" customFormat="1" ht="12" customHeight="1">
      <c r="A12" s="198" t="s">
        <v>10</v>
      </c>
      <c r="B12" s="199" t="s">
        <v>11</v>
      </c>
      <c r="C12" s="194"/>
      <c r="D12" s="97"/>
      <c r="E12" s="200"/>
      <c r="F12" s="201"/>
      <c r="G12" s="201"/>
    </row>
    <row r="13" spans="1:7" s="191" customFormat="1" ht="25.5" customHeight="1">
      <c r="A13" s="198" t="s">
        <v>107</v>
      </c>
      <c r="B13" s="199" t="s">
        <v>109</v>
      </c>
      <c r="C13" s="194">
        <v>125</v>
      </c>
      <c r="D13" s="97">
        <f>C13/12*5</f>
        <v>52.08333333333333</v>
      </c>
      <c r="E13" s="200">
        <v>419</v>
      </c>
      <c r="F13" s="92">
        <f>E13/D13*100</f>
        <v>804.48</v>
      </c>
      <c r="G13" s="92">
        <f>E13/C13*100</f>
        <v>335.2</v>
      </c>
    </row>
    <row r="14" spans="1:7" ht="12.75" customHeight="1">
      <c r="A14" s="9" t="s">
        <v>12</v>
      </c>
      <c r="B14" s="10" t="s">
        <v>13</v>
      </c>
      <c r="C14" s="80">
        <v>1518</v>
      </c>
      <c r="D14" s="83">
        <f>C14/12*5</f>
        <v>632.5</v>
      </c>
      <c r="E14" s="8">
        <v>317000</v>
      </c>
      <c r="F14" s="92">
        <f>E14/D14*100</f>
        <v>50118.577075098816</v>
      </c>
      <c r="G14" s="74">
        <f>E14/C14*100</f>
        <v>20882.74044795784</v>
      </c>
    </row>
    <row r="15" spans="1:7" ht="12.75">
      <c r="A15" s="5" t="s">
        <v>14</v>
      </c>
      <c r="B15" s="8" t="s">
        <v>15</v>
      </c>
      <c r="C15" s="80">
        <v>5030</v>
      </c>
      <c r="D15" s="83">
        <f>C15/12*5</f>
        <v>2095.8333333333335</v>
      </c>
      <c r="E15" s="8">
        <v>2431</v>
      </c>
      <c r="F15" s="74">
        <f>E15/D15*100</f>
        <v>115.9920477137177</v>
      </c>
      <c r="G15" s="74">
        <f>E15/C15*100</f>
        <v>48.33001988071571</v>
      </c>
    </row>
    <row r="16" spans="1:7" ht="12.75">
      <c r="A16" s="5" t="s">
        <v>16</v>
      </c>
      <c r="B16" s="70" t="s">
        <v>17</v>
      </c>
      <c r="C16" s="80"/>
      <c r="D16" s="83"/>
      <c r="E16" s="8">
        <v>-16</v>
      </c>
      <c r="F16" s="74"/>
      <c r="G16" s="74"/>
    </row>
    <row r="17" spans="1:7" ht="25.5">
      <c r="A17" s="5" t="s">
        <v>18</v>
      </c>
      <c r="B17" s="71" t="s">
        <v>88</v>
      </c>
      <c r="C17" s="80"/>
      <c r="D17" s="83"/>
      <c r="E17" s="8"/>
      <c r="F17" s="74"/>
      <c r="G17" s="74"/>
    </row>
    <row r="18" spans="1:7" ht="24" customHeight="1">
      <c r="A18" s="11" t="s">
        <v>19</v>
      </c>
      <c r="B18" s="6" t="s">
        <v>89</v>
      </c>
      <c r="C18" s="80">
        <v>6510</v>
      </c>
      <c r="D18" s="83">
        <f>C18/12*5</f>
        <v>2712.5</v>
      </c>
      <c r="E18" s="8">
        <v>2827</v>
      </c>
      <c r="F18" s="92">
        <f>E18/D18*100</f>
        <v>104.22119815668202</v>
      </c>
      <c r="G18" s="74">
        <f>E18/C18*100</f>
        <v>43.425499231950845</v>
      </c>
    </row>
    <row r="19" spans="1:7" ht="15" customHeight="1">
      <c r="A19" s="11" t="s">
        <v>20</v>
      </c>
      <c r="B19" s="12" t="s">
        <v>21</v>
      </c>
      <c r="C19" s="80">
        <v>20</v>
      </c>
      <c r="D19" s="83">
        <f>C19/12*5</f>
        <v>8.333333333333334</v>
      </c>
      <c r="E19" s="8">
        <v>12</v>
      </c>
      <c r="F19" s="74">
        <f>E19/D19*100</f>
        <v>144</v>
      </c>
      <c r="G19" s="74">
        <f>E19/C19*100</f>
        <v>60</v>
      </c>
    </row>
    <row r="20" spans="1:7" ht="25.5">
      <c r="A20" s="13" t="s">
        <v>22</v>
      </c>
      <c r="B20" s="14" t="s">
        <v>23</v>
      </c>
      <c r="C20" s="80">
        <v>89</v>
      </c>
      <c r="D20" s="83">
        <f>C20/12*5</f>
        <v>37.083333333333336</v>
      </c>
      <c r="E20" s="8">
        <v>570</v>
      </c>
      <c r="F20" s="74">
        <f>E20/D20*100</f>
        <v>1537.0786516853932</v>
      </c>
      <c r="G20" s="74">
        <f>E20/C20*100</f>
        <v>640.4494382022472</v>
      </c>
    </row>
    <row r="21" spans="1:7" ht="25.5">
      <c r="A21" s="13" t="s">
        <v>24</v>
      </c>
      <c r="B21" s="15" t="s">
        <v>25</v>
      </c>
      <c r="C21" s="80">
        <v>1922</v>
      </c>
      <c r="D21" s="83">
        <f>C21/12*5</f>
        <v>800.8333333333333</v>
      </c>
      <c r="E21" s="8">
        <v>163</v>
      </c>
      <c r="F21" s="74">
        <f>E21/D21*100</f>
        <v>20.353798126951094</v>
      </c>
      <c r="G21" s="74">
        <f>E21/C21*100</f>
        <v>8.480749219562956</v>
      </c>
    </row>
    <row r="22" spans="1:7" ht="12.75">
      <c r="A22" s="16" t="s">
        <v>26</v>
      </c>
      <c r="B22" s="15" t="s">
        <v>27</v>
      </c>
      <c r="C22" s="80"/>
      <c r="D22" s="83"/>
      <c r="E22" s="8"/>
      <c r="F22" s="74"/>
      <c r="G22" s="74"/>
    </row>
    <row r="23" spans="1:7" ht="15.75" customHeight="1">
      <c r="A23" s="13" t="s">
        <v>28</v>
      </c>
      <c r="B23" s="15" t="s">
        <v>29</v>
      </c>
      <c r="C23" s="80"/>
      <c r="D23" s="83"/>
      <c r="E23" s="8">
        <v>43</v>
      </c>
      <c r="F23" s="74"/>
      <c r="G23" s="74"/>
    </row>
    <row r="24" spans="1:7" ht="13.5" thickBot="1">
      <c r="A24" s="66" t="s">
        <v>30</v>
      </c>
      <c r="B24" s="31" t="s">
        <v>31</v>
      </c>
      <c r="C24" s="81"/>
      <c r="D24" s="84"/>
      <c r="E24" s="31"/>
      <c r="F24" s="30"/>
      <c r="G24" s="30"/>
    </row>
    <row r="25" spans="1:7" ht="15" customHeight="1" thickBot="1">
      <c r="A25" s="51" t="s">
        <v>32</v>
      </c>
      <c r="B25" s="67" t="s">
        <v>33</v>
      </c>
      <c r="C25" s="17">
        <f>C26+C35++C36+C37</f>
        <v>701924</v>
      </c>
      <c r="D25" s="17">
        <f>D26+D35+D36+D37</f>
        <v>262161</v>
      </c>
      <c r="E25" s="17">
        <f>E26+E35+E36+E37</f>
        <v>257578</v>
      </c>
      <c r="F25" s="85">
        <f>E25/D25*100</f>
        <v>98.25183761123888</v>
      </c>
      <c r="G25" s="85">
        <f aca="true" t="shared" si="0" ref="G25:G30">E25/C25*100</f>
        <v>36.69599557786883</v>
      </c>
    </row>
    <row r="26" spans="1:7" ht="28.5" customHeight="1" thickBot="1">
      <c r="A26" s="58" t="s">
        <v>34</v>
      </c>
      <c r="B26" s="57" t="s">
        <v>35</v>
      </c>
      <c r="C26" s="17">
        <f>SUM(C27,C30,C33,C34)</f>
        <v>701924</v>
      </c>
      <c r="D26" s="17">
        <f>SUM(D27,D30,D33,D34)</f>
        <v>262161</v>
      </c>
      <c r="E26" s="17">
        <f>SUM(E27,E30,E33,E34)</f>
        <v>262161</v>
      </c>
      <c r="F26" s="85">
        <f>E26/D26*100</f>
        <v>100</v>
      </c>
      <c r="G26" s="85">
        <f t="shared" si="0"/>
        <v>37.34891526717992</v>
      </c>
    </row>
    <row r="27" spans="1:7" ht="25.5">
      <c r="A27" s="86" t="s">
        <v>126</v>
      </c>
      <c r="B27" s="87" t="s">
        <v>125</v>
      </c>
      <c r="C27" s="19">
        <f>C28+C29</f>
        <v>129198</v>
      </c>
      <c r="D27" s="19">
        <f>D28+D29</f>
        <v>53830</v>
      </c>
      <c r="E27" s="19">
        <v>53830</v>
      </c>
      <c r="F27" s="74">
        <f aca="true" t="shared" si="1" ref="F27:F34">E27/D27*100</f>
        <v>100</v>
      </c>
      <c r="G27" s="74">
        <f t="shared" si="0"/>
        <v>41.66473165219276</v>
      </c>
    </row>
    <row r="28" spans="1:7" ht="12.75">
      <c r="A28" s="94">
        <v>20215001</v>
      </c>
      <c r="B28" s="88" t="s">
        <v>90</v>
      </c>
      <c r="C28" s="157">
        <v>85455</v>
      </c>
      <c r="D28" s="19">
        <v>35605</v>
      </c>
      <c r="E28" s="19">
        <v>35605</v>
      </c>
      <c r="F28" s="74">
        <f t="shared" si="1"/>
        <v>100</v>
      </c>
      <c r="G28" s="74">
        <f t="shared" si="0"/>
        <v>41.66520390848985</v>
      </c>
    </row>
    <row r="29" spans="1:7" s="191" customFormat="1" ht="32.25" customHeight="1">
      <c r="A29" s="189">
        <v>20215002</v>
      </c>
      <c r="B29" s="190" t="s">
        <v>133</v>
      </c>
      <c r="C29" s="156">
        <v>43743</v>
      </c>
      <c r="D29" s="194">
        <v>18225</v>
      </c>
      <c r="E29" s="201">
        <v>18225</v>
      </c>
      <c r="F29" s="92">
        <f t="shared" si="1"/>
        <v>100</v>
      </c>
      <c r="G29" s="92">
        <f t="shared" si="0"/>
        <v>41.66380906659351</v>
      </c>
    </row>
    <row r="30" spans="1:7" ht="29.25" customHeight="1">
      <c r="A30" s="20" t="s">
        <v>121</v>
      </c>
      <c r="B30" s="15" t="s">
        <v>122</v>
      </c>
      <c r="C30" s="7">
        <v>380490</v>
      </c>
      <c r="D30" s="80">
        <v>120605</v>
      </c>
      <c r="E30" s="7">
        <v>120605</v>
      </c>
      <c r="F30" s="92">
        <f t="shared" si="1"/>
        <v>100</v>
      </c>
      <c r="G30" s="74">
        <f t="shared" si="0"/>
        <v>31.697285079765564</v>
      </c>
    </row>
    <row r="31" spans="1:7" ht="51" hidden="1">
      <c r="A31" s="20" t="s">
        <v>91</v>
      </c>
      <c r="B31" s="89" t="s">
        <v>92</v>
      </c>
      <c r="C31" s="7"/>
      <c r="D31" s="220"/>
      <c r="E31" s="221"/>
      <c r="F31" s="92" t="e">
        <f t="shared" si="1"/>
        <v>#DIV/0!</v>
      </c>
      <c r="G31" s="74"/>
    </row>
    <row r="32" spans="1:7" ht="12.75" customHeight="1" hidden="1">
      <c r="A32" s="54"/>
      <c r="B32" s="21"/>
      <c r="C32" s="7"/>
      <c r="D32" s="220"/>
      <c r="E32" s="31"/>
      <c r="F32" s="92" t="e">
        <f t="shared" si="1"/>
        <v>#DIV/0!</v>
      </c>
      <c r="G32" s="74" t="e">
        <f>E32/C32*100</f>
        <v>#DIV/0!</v>
      </c>
    </row>
    <row r="33" spans="1:7" ht="31.5" customHeight="1">
      <c r="A33" s="55" t="s">
        <v>124</v>
      </c>
      <c r="B33" s="15" t="s">
        <v>123</v>
      </c>
      <c r="C33" s="7">
        <v>180033</v>
      </c>
      <c r="D33" s="80">
        <v>82277</v>
      </c>
      <c r="E33" s="7">
        <v>82277</v>
      </c>
      <c r="F33" s="74">
        <f t="shared" si="1"/>
        <v>100</v>
      </c>
      <c r="G33" s="74">
        <f>E33/C33*100</f>
        <v>45.701065915693235</v>
      </c>
    </row>
    <row r="34" spans="1:7" ht="15" customHeight="1">
      <c r="A34" s="56" t="s">
        <v>127</v>
      </c>
      <c r="B34" s="90" t="s">
        <v>36</v>
      </c>
      <c r="C34" s="7">
        <v>12203</v>
      </c>
      <c r="D34" s="80">
        <v>5449</v>
      </c>
      <c r="E34" s="7">
        <v>5449</v>
      </c>
      <c r="F34" s="74">
        <f t="shared" si="1"/>
        <v>100</v>
      </c>
      <c r="G34" s="74">
        <f>E34/C34*100</f>
        <v>44.65295419159223</v>
      </c>
    </row>
    <row r="35" spans="1:7" ht="24.75" customHeight="1">
      <c r="A35" s="20" t="s">
        <v>37</v>
      </c>
      <c r="B35" s="15" t="s">
        <v>93</v>
      </c>
      <c r="C35" s="7"/>
      <c r="D35" s="30"/>
      <c r="E35" s="31"/>
      <c r="F35" s="7"/>
      <c r="G35" s="7"/>
    </row>
    <row r="36" spans="1:7" ht="51">
      <c r="A36" s="59" t="s">
        <v>130</v>
      </c>
      <c r="B36" s="101" t="s">
        <v>131</v>
      </c>
      <c r="C36" s="30"/>
      <c r="D36" s="7"/>
      <c r="E36" s="7"/>
      <c r="F36" s="31"/>
      <c r="G36" s="30"/>
    </row>
    <row r="37" spans="1:7" ht="54" customHeight="1" thickBot="1">
      <c r="A37" s="59" t="s">
        <v>128</v>
      </c>
      <c r="B37" s="60" t="s">
        <v>94</v>
      </c>
      <c r="C37" s="30"/>
      <c r="D37" s="4"/>
      <c r="E37" s="100">
        <v>-4583</v>
      </c>
      <c r="F37" s="31"/>
      <c r="G37" s="30"/>
    </row>
    <row r="38" spans="1:7" ht="27" customHeight="1" thickBot="1">
      <c r="A38" s="68" t="s">
        <v>38</v>
      </c>
      <c r="B38" s="69" t="s">
        <v>39</v>
      </c>
      <c r="C38" s="17"/>
      <c r="D38" s="17"/>
      <c r="E38" s="18"/>
      <c r="F38" s="17"/>
      <c r="G38" s="17"/>
    </row>
    <row r="39" spans="1:7" ht="18" customHeight="1" thickBot="1">
      <c r="A39" s="205" t="s">
        <v>40</v>
      </c>
      <c r="B39" s="206"/>
      <c r="C39" s="17">
        <f>C7+C25</f>
        <v>835469</v>
      </c>
      <c r="D39" s="17">
        <f>D7+D25</f>
        <v>317804.75</v>
      </c>
      <c r="E39" s="17">
        <f>E7+E25</f>
        <v>624386</v>
      </c>
      <c r="F39" s="93">
        <f>E39/D39*100</f>
        <v>196.46842912196877</v>
      </c>
      <c r="G39" s="93">
        <f>E39/C39*100</f>
        <v>74.73478968100552</v>
      </c>
    </row>
    <row r="40" ht="10.5" customHeight="1">
      <c r="A40" s="22"/>
    </row>
    <row r="41" ht="12.75" hidden="1"/>
    <row r="42" spans="1:2" ht="14.25">
      <c r="A42" s="213" t="s">
        <v>115</v>
      </c>
      <c r="B42" s="213"/>
    </row>
    <row r="43" spans="1:2" ht="14.25">
      <c r="A43" s="75" t="s">
        <v>114</v>
      </c>
      <c r="B43" s="75"/>
    </row>
    <row r="45" ht="12.75">
      <c r="A45" t="s">
        <v>116</v>
      </c>
    </row>
    <row r="46" ht="12.75">
      <c r="A46" t="s">
        <v>132</v>
      </c>
    </row>
  </sheetData>
  <sheetProtection/>
  <mergeCells count="12">
    <mergeCell ref="A42:B42"/>
    <mergeCell ref="A1:G1"/>
    <mergeCell ref="A2:G2"/>
    <mergeCell ref="E3:G3"/>
    <mergeCell ref="E4:E6"/>
    <mergeCell ref="F4:F6"/>
    <mergeCell ref="G4:G6"/>
    <mergeCell ref="A39:B39"/>
    <mergeCell ref="A4:A6"/>
    <mergeCell ref="B4:B6"/>
    <mergeCell ref="C4:C6"/>
    <mergeCell ref="D4:D6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6.7109375" style="0" customWidth="1"/>
    <col min="2" max="2" width="59.421875" style="0" customWidth="1"/>
    <col min="3" max="3" width="9.421875" style="0" customWidth="1"/>
    <col min="4" max="4" width="8.421875" style="0" hidden="1" customWidth="1"/>
    <col min="5" max="5" width="8.7109375" style="0" customWidth="1"/>
    <col min="6" max="6" width="6.7109375" style="0" hidden="1" customWidth="1"/>
    <col min="7" max="7" width="8.28125" style="0" customWidth="1"/>
  </cols>
  <sheetData>
    <row r="1" spans="1:7" ht="12.75">
      <c r="A1" s="214" t="s">
        <v>105</v>
      </c>
      <c r="B1" s="214"/>
      <c r="C1" s="214"/>
      <c r="D1" s="214"/>
      <c r="E1" s="214"/>
      <c r="F1" s="214"/>
      <c r="G1" s="214"/>
    </row>
    <row r="2" spans="1:7" ht="12.75">
      <c r="A2" s="214" t="s">
        <v>136</v>
      </c>
      <c r="B2" s="214"/>
      <c r="C2" s="214"/>
      <c r="D2" s="214"/>
      <c r="E2" s="214"/>
      <c r="F2" s="214"/>
      <c r="G2" s="214"/>
    </row>
    <row r="3" spans="5:7" ht="12.75" customHeight="1" thickBot="1">
      <c r="E3" s="219" t="s">
        <v>41</v>
      </c>
      <c r="F3" s="219"/>
      <c r="G3" s="219"/>
    </row>
    <row r="4" spans="1:7" s="24" customFormat="1" ht="38.25" customHeight="1" thickBot="1">
      <c r="A4" s="76" t="s">
        <v>42</v>
      </c>
      <c r="B4" s="1" t="s">
        <v>43</v>
      </c>
      <c r="C4" s="23" t="s">
        <v>83</v>
      </c>
      <c r="D4" s="77" t="s">
        <v>44</v>
      </c>
      <c r="E4" s="23" t="s">
        <v>45</v>
      </c>
      <c r="F4" s="23" t="s">
        <v>46</v>
      </c>
      <c r="G4" s="78" t="s">
        <v>117</v>
      </c>
    </row>
    <row r="5" spans="1:7" ht="12" customHeight="1" thickBot="1">
      <c r="A5" s="25">
        <v>100</v>
      </c>
      <c r="B5" s="42" t="s">
        <v>47</v>
      </c>
      <c r="C5" s="102">
        <f>SUM(C6:C13)</f>
        <v>32714</v>
      </c>
      <c r="D5" s="102">
        <f>SUM(D6:D13)</f>
        <v>0</v>
      </c>
      <c r="E5" s="102">
        <f>SUM(E6:E13)</f>
        <v>16773</v>
      </c>
      <c r="F5" s="103"/>
      <c r="G5" s="104">
        <f>E5/C5*100</f>
        <v>51.27162682643517</v>
      </c>
    </row>
    <row r="6" spans="1:7" s="27" customFormat="1" ht="12.75" customHeight="1">
      <c r="A6" s="43">
        <v>102</v>
      </c>
      <c r="B6" s="26" t="s">
        <v>81</v>
      </c>
      <c r="C6" s="105">
        <v>1722</v>
      </c>
      <c r="D6" s="106"/>
      <c r="E6" s="105">
        <v>649</v>
      </c>
      <c r="F6" s="106"/>
      <c r="G6" s="107">
        <f>E6/C6*100</f>
        <v>37.688734030197445</v>
      </c>
    </row>
    <row r="7" spans="1:7" ht="23.25" customHeight="1">
      <c r="A7" s="44">
        <v>103</v>
      </c>
      <c r="B7" s="28" t="s">
        <v>48</v>
      </c>
      <c r="C7" s="108">
        <v>682</v>
      </c>
      <c r="D7" s="109"/>
      <c r="E7" s="108">
        <v>228</v>
      </c>
      <c r="F7" s="109"/>
      <c r="G7" s="110">
        <f>E7/C7*100</f>
        <v>33.43108504398827</v>
      </c>
    </row>
    <row r="8" spans="1:7" ht="24" customHeight="1">
      <c r="A8" s="44">
        <v>104</v>
      </c>
      <c r="B8" s="28" t="s">
        <v>82</v>
      </c>
      <c r="C8" s="108">
        <v>11613</v>
      </c>
      <c r="D8" s="109"/>
      <c r="E8" s="108">
        <v>6581</v>
      </c>
      <c r="F8" s="109"/>
      <c r="G8" s="110">
        <f aca="true" t="shared" si="0" ref="G8:G14">E8/C8*100</f>
        <v>56.6692499784724</v>
      </c>
    </row>
    <row r="9" spans="1:7" ht="12.75">
      <c r="A9" s="95">
        <v>105</v>
      </c>
      <c r="B9" s="96" t="s">
        <v>120</v>
      </c>
      <c r="C9" s="111">
        <v>6</v>
      </c>
      <c r="D9" s="112"/>
      <c r="E9" s="111"/>
      <c r="F9" s="112"/>
      <c r="G9" s="110"/>
    </row>
    <row r="10" spans="1:7" ht="24.75" customHeight="1">
      <c r="A10" s="95">
        <v>106</v>
      </c>
      <c r="B10" s="96" t="s">
        <v>110</v>
      </c>
      <c r="C10" s="111">
        <v>6174</v>
      </c>
      <c r="D10" s="112"/>
      <c r="E10" s="111">
        <v>2479</v>
      </c>
      <c r="F10" s="112"/>
      <c r="G10" s="110">
        <f t="shared" si="0"/>
        <v>40.15225137674117</v>
      </c>
    </row>
    <row r="11" spans="1:7" ht="14.25" customHeight="1">
      <c r="A11" s="95">
        <v>107</v>
      </c>
      <c r="B11" s="96" t="s">
        <v>111</v>
      </c>
      <c r="C11" s="111"/>
      <c r="D11" s="112"/>
      <c r="E11" s="111"/>
      <c r="F11" s="112"/>
      <c r="G11" s="110"/>
    </row>
    <row r="12" spans="1:7" ht="12.75" customHeight="1">
      <c r="A12" s="95">
        <v>111</v>
      </c>
      <c r="B12" s="96" t="s">
        <v>112</v>
      </c>
      <c r="C12" s="111">
        <v>190</v>
      </c>
      <c r="D12" s="112"/>
      <c r="E12" s="111">
        <v>0</v>
      </c>
      <c r="F12" s="112"/>
      <c r="G12" s="110"/>
    </row>
    <row r="13" spans="1:7" ht="12.75" customHeight="1" thickBot="1">
      <c r="A13" s="160">
        <v>113</v>
      </c>
      <c r="B13" s="161" t="s">
        <v>50</v>
      </c>
      <c r="C13" s="113">
        <v>12327</v>
      </c>
      <c r="D13" s="114"/>
      <c r="E13" s="113">
        <v>6836</v>
      </c>
      <c r="F13" s="114"/>
      <c r="G13" s="115">
        <f t="shared" si="0"/>
        <v>55.45550417782105</v>
      </c>
    </row>
    <row r="14" spans="1:7" ht="12.75" customHeight="1" thickBot="1">
      <c r="A14" s="162">
        <v>200</v>
      </c>
      <c r="B14" s="163" t="s">
        <v>113</v>
      </c>
      <c r="C14" s="102">
        <v>611</v>
      </c>
      <c r="D14" s="103"/>
      <c r="E14" s="102">
        <v>210</v>
      </c>
      <c r="F14" s="103"/>
      <c r="G14" s="104">
        <f t="shared" si="0"/>
        <v>34.36988543371522</v>
      </c>
    </row>
    <row r="15" spans="1:7" ht="14.25" customHeight="1" thickBot="1">
      <c r="A15" s="164">
        <v>300</v>
      </c>
      <c r="B15" s="165" t="s">
        <v>51</v>
      </c>
      <c r="C15" s="91">
        <f>SUM(C16:C18)</f>
        <v>6707</v>
      </c>
      <c r="D15" s="91">
        <f>SUM(D16:D18)</f>
        <v>0</v>
      </c>
      <c r="E15" s="91">
        <f>SUM(E16:E18)</f>
        <v>2621</v>
      </c>
      <c r="F15" s="116"/>
      <c r="G15" s="104">
        <f>E15/C15*100</f>
        <v>39.07857462352766</v>
      </c>
    </row>
    <row r="16" spans="1:7" ht="26.25" customHeight="1">
      <c r="A16" s="166">
        <v>309</v>
      </c>
      <c r="B16" s="167" t="s">
        <v>95</v>
      </c>
      <c r="C16" s="117">
        <v>83</v>
      </c>
      <c r="D16" s="118"/>
      <c r="E16" s="117">
        <v>83</v>
      </c>
      <c r="F16" s="118"/>
      <c r="G16" s="110"/>
    </row>
    <row r="17" spans="1:7" ht="13.5" customHeight="1">
      <c r="A17" s="168">
        <v>310</v>
      </c>
      <c r="B17" s="167" t="s">
        <v>52</v>
      </c>
      <c r="C17" s="108">
        <v>6479</v>
      </c>
      <c r="D17" s="109"/>
      <c r="E17" s="108">
        <v>2449</v>
      </c>
      <c r="F17" s="109"/>
      <c r="G17" s="110">
        <f aca="true" t="shared" si="1" ref="G17:G31">E17/C17*100</f>
        <v>37.79904306220095</v>
      </c>
    </row>
    <row r="18" spans="1:7" ht="24" customHeight="1" thickBot="1">
      <c r="A18" s="169">
        <v>314</v>
      </c>
      <c r="B18" s="170" t="s">
        <v>96</v>
      </c>
      <c r="C18" s="119">
        <v>145</v>
      </c>
      <c r="D18" s="120"/>
      <c r="E18" s="119">
        <v>89</v>
      </c>
      <c r="F18" s="120"/>
      <c r="G18" s="110">
        <f t="shared" si="1"/>
        <v>61.37931034482759</v>
      </c>
    </row>
    <row r="19" spans="1:7" ht="12.75" customHeight="1" thickBot="1">
      <c r="A19" s="164">
        <v>400</v>
      </c>
      <c r="B19" s="171" t="s">
        <v>53</v>
      </c>
      <c r="C19" s="91">
        <f>SUM(C20:C26)</f>
        <v>149722</v>
      </c>
      <c r="D19" s="91">
        <f>SUM(D20:D26)</f>
        <v>0</v>
      </c>
      <c r="E19" s="91">
        <f>SUM(E20:E26)</f>
        <v>14964</v>
      </c>
      <c r="F19" s="116"/>
      <c r="G19" s="104">
        <f>E19/C19*100</f>
        <v>9.994523182965763</v>
      </c>
    </row>
    <row r="20" spans="1:7" ht="12" customHeight="1">
      <c r="A20" s="172">
        <v>405</v>
      </c>
      <c r="B20" s="173" t="s">
        <v>54</v>
      </c>
      <c r="C20" s="121">
        <v>208</v>
      </c>
      <c r="D20" s="122"/>
      <c r="E20" s="121">
        <v>136</v>
      </c>
      <c r="F20" s="122"/>
      <c r="G20" s="110">
        <f t="shared" si="1"/>
        <v>65.38461538461539</v>
      </c>
    </row>
    <row r="21" spans="1:7" ht="12" customHeight="1">
      <c r="A21" s="174">
        <v>406</v>
      </c>
      <c r="B21" s="175" t="s">
        <v>55</v>
      </c>
      <c r="C21" s="117">
        <v>72346</v>
      </c>
      <c r="D21" s="118"/>
      <c r="E21" s="117">
        <v>8648</v>
      </c>
      <c r="F21" s="118"/>
      <c r="G21" s="110">
        <f t="shared" si="1"/>
        <v>11.953667099770547</v>
      </c>
    </row>
    <row r="22" spans="1:7" ht="12" customHeight="1">
      <c r="A22" s="174">
        <v>407</v>
      </c>
      <c r="B22" s="176" t="s">
        <v>56</v>
      </c>
      <c r="C22" s="117"/>
      <c r="D22" s="118"/>
      <c r="E22" s="117"/>
      <c r="F22" s="118"/>
      <c r="G22" s="110"/>
    </row>
    <row r="23" spans="1:7" ht="12" customHeight="1">
      <c r="A23" s="177">
        <v>408</v>
      </c>
      <c r="B23" s="178" t="s">
        <v>57</v>
      </c>
      <c r="C23" s="119">
        <v>102</v>
      </c>
      <c r="D23" s="120"/>
      <c r="E23" s="119"/>
      <c r="F23" s="120"/>
      <c r="G23" s="110">
        <f t="shared" si="1"/>
        <v>0</v>
      </c>
    </row>
    <row r="24" spans="1:8" ht="12" customHeight="1">
      <c r="A24" s="179">
        <v>409</v>
      </c>
      <c r="B24" s="180" t="s">
        <v>97</v>
      </c>
      <c r="C24" s="108">
        <v>75866</v>
      </c>
      <c r="D24" s="123"/>
      <c r="E24" s="124">
        <v>5973</v>
      </c>
      <c r="F24" s="125"/>
      <c r="G24" s="110">
        <f t="shared" si="1"/>
        <v>7.873092030685683</v>
      </c>
      <c r="H24" s="99"/>
    </row>
    <row r="25" spans="1:7" ht="12" customHeight="1">
      <c r="A25" s="179">
        <v>410</v>
      </c>
      <c r="B25" s="180" t="s">
        <v>98</v>
      </c>
      <c r="C25" s="108"/>
      <c r="D25" s="123"/>
      <c r="E25" s="124"/>
      <c r="F25" s="125"/>
      <c r="G25" s="110"/>
    </row>
    <row r="26" spans="1:7" ht="12" customHeight="1" thickBot="1">
      <c r="A26" s="177">
        <v>412</v>
      </c>
      <c r="B26" s="181" t="s">
        <v>58</v>
      </c>
      <c r="C26" s="119">
        <v>1200</v>
      </c>
      <c r="D26" s="120"/>
      <c r="E26" s="119">
        <v>207</v>
      </c>
      <c r="F26" s="120"/>
      <c r="G26" s="110">
        <f t="shared" si="1"/>
        <v>17.25</v>
      </c>
    </row>
    <row r="27" spans="1:7" s="46" customFormat="1" ht="15.75" customHeight="1" thickBot="1">
      <c r="A27" s="182">
        <v>500</v>
      </c>
      <c r="B27" s="183" t="s">
        <v>59</v>
      </c>
      <c r="C27" s="126">
        <f>SUM(C28:C31)-1</f>
        <v>232328</v>
      </c>
      <c r="D27" s="126">
        <f>SUM(D28:D31)</f>
        <v>0</v>
      </c>
      <c r="E27" s="126">
        <f>SUM(E28:E31)</f>
        <v>96768</v>
      </c>
      <c r="F27" s="127"/>
      <c r="G27" s="104">
        <f>E27/C27*100</f>
        <v>41.65145828311697</v>
      </c>
    </row>
    <row r="28" spans="1:7" ht="12" customHeight="1">
      <c r="A28" s="184">
        <v>501</v>
      </c>
      <c r="B28" s="133" t="s">
        <v>60</v>
      </c>
      <c r="C28" s="108">
        <v>56365</v>
      </c>
      <c r="D28" s="109"/>
      <c r="E28" s="108">
        <v>19063</v>
      </c>
      <c r="F28" s="109"/>
      <c r="G28" s="110">
        <f t="shared" si="1"/>
        <v>33.82063337177326</v>
      </c>
    </row>
    <row r="29" spans="1:7" ht="12" customHeight="1">
      <c r="A29" s="184">
        <v>502</v>
      </c>
      <c r="B29" s="133" t="s">
        <v>61</v>
      </c>
      <c r="C29" s="108">
        <v>90061</v>
      </c>
      <c r="D29" s="109"/>
      <c r="E29" s="108">
        <v>14332</v>
      </c>
      <c r="F29" s="109"/>
      <c r="G29" s="110">
        <f t="shared" si="1"/>
        <v>15.913658520336217</v>
      </c>
    </row>
    <row r="30" spans="1:7" ht="12" customHeight="1">
      <c r="A30" s="185">
        <v>503</v>
      </c>
      <c r="B30" s="135" t="s">
        <v>62</v>
      </c>
      <c r="C30" s="111">
        <v>76448</v>
      </c>
      <c r="D30" s="112"/>
      <c r="E30" s="111">
        <v>60920</v>
      </c>
      <c r="F30" s="112"/>
      <c r="G30" s="110">
        <f t="shared" si="1"/>
        <v>79.688154039347</v>
      </c>
    </row>
    <row r="31" spans="1:7" ht="12" customHeight="1" thickBot="1">
      <c r="A31" s="185">
        <v>505</v>
      </c>
      <c r="B31" s="135" t="s">
        <v>63</v>
      </c>
      <c r="C31" s="111">
        <v>9455</v>
      </c>
      <c r="D31" s="112"/>
      <c r="E31" s="111">
        <v>2453</v>
      </c>
      <c r="F31" s="112"/>
      <c r="G31" s="110">
        <f t="shared" si="1"/>
        <v>25.943945002644103</v>
      </c>
    </row>
    <row r="32" spans="1:7" s="46" customFormat="1" ht="12" customHeight="1" thickBot="1">
      <c r="A32" s="182">
        <v>600</v>
      </c>
      <c r="B32" s="183" t="s">
        <v>64</v>
      </c>
      <c r="C32" s="126">
        <v>160</v>
      </c>
      <c r="D32" s="127"/>
      <c r="E32" s="126">
        <v>35</v>
      </c>
      <c r="F32" s="127"/>
      <c r="G32" s="104">
        <f>E32/C32*100</f>
        <v>21.875</v>
      </c>
    </row>
    <row r="33" spans="1:7" s="46" customFormat="1" ht="12" customHeight="1" thickBot="1">
      <c r="A33" s="186">
        <v>700</v>
      </c>
      <c r="B33" s="187" t="s">
        <v>65</v>
      </c>
      <c r="C33" s="128">
        <f>SUM(C34:C38)</f>
        <v>271240</v>
      </c>
      <c r="D33" s="128">
        <f>SUM(D34:D38)</f>
        <v>0</v>
      </c>
      <c r="E33" s="128">
        <f>SUM(E34:E38)</f>
        <v>121557</v>
      </c>
      <c r="F33" s="129"/>
      <c r="G33" s="104">
        <f>E33/C33*100</f>
        <v>44.815292729685886</v>
      </c>
    </row>
    <row r="34" spans="1:7" s="46" customFormat="1" ht="12" customHeight="1">
      <c r="A34" s="188">
        <v>701</v>
      </c>
      <c r="B34" s="131" t="s">
        <v>66</v>
      </c>
      <c r="C34" s="130">
        <v>103523</v>
      </c>
      <c r="D34" s="131"/>
      <c r="E34" s="130">
        <v>45847</v>
      </c>
      <c r="F34" s="131"/>
      <c r="G34" s="110">
        <f aca="true" t="shared" si="2" ref="G34:G46">E34/C34*100</f>
        <v>44.28677685152092</v>
      </c>
    </row>
    <row r="35" spans="1:7" s="46" customFormat="1" ht="12" customHeight="1">
      <c r="A35" s="184">
        <v>702</v>
      </c>
      <c r="B35" s="133" t="s">
        <v>67</v>
      </c>
      <c r="C35" s="132">
        <v>106397</v>
      </c>
      <c r="D35" s="133"/>
      <c r="E35" s="132">
        <v>52226</v>
      </c>
      <c r="F35" s="133"/>
      <c r="G35" s="110">
        <f t="shared" si="2"/>
        <v>49.085970469092175</v>
      </c>
    </row>
    <row r="36" spans="1:7" s="46" customFormat="1" ht="12" customHeight="1">
      <c r="A36" s="184">
        <v>703</v>
      </c>
      <c r="B36" s="133" t="s">
        <v>129</v>
      </c>
      <c r="C36" s="132">
        <v>36090</v>
      </c>
      <c r="D36" s="133"/>
      <c r="E36" s="132">
        <v>13993</v>
      </c>
      <c r="F36" s="133"/>
      <c r="G36" s="110">
        <f t="shared" si="2"/>
        <v>38.772513161540594</v>
      </c>
    </row>
    <row r="37" spans="1:7" s="46" customFormat="1" ht="12" customHeight="1">
      <c r="A37" s="184">
        <v>707</v>
      </c>
      <c r="B37" s="137" t="s">
        <v>68</v>
      </c>
      <c r="C37" s="132">
        <v>15115</v>
      </c>
      <c r="D37" s="133"/>
      <c r="E37" s="132">
        <v>5128</v>
      </c>
      <c r="F37" s="133"/>
      <c r="G37" s="110">
        <f t="shared" si="2"/>
        <v>33.92656301687066</v>
      </c>
    </row>
    <row r="38" spans="1:7" s="46" customFormat="1" ht="12" customHeight="1" thickBot="1">
      <c r="A38" s="185">
        <v>709</v>
      </c>
      <c r="B38" s="159" t="s">
        <v>69</v>
      </c>
      <c r="C38" s="134">
        <v>10115</v>
      </c>
      <c r="D38" s="135"/>
      <c r="E38" s="134">
        <v>4363</v>
      </c>
      <c r="F38" s="135"/>
      <c r="G38" s="110">
        <f t="shared" si="2"/>
        <v>43.1339594661394</v>
      </c>
    </row>
    <row r="39" spans="1:7" s="46" customFormat="1" ht="12" customHeight="1" thickBot="1">
      <c r="A39" s="164">
        <v>800</v>
      </c>
      <c r="B39" s="171" t="s">
        <v>70</v>
      </c>
      <c r="C39" s="126">
        <f>SUM(C40:C41)</f>
        <v>141901</v>
      </c>
      <c r="D39" s="126">
        <f>SUM(D40:D41)</f>
        <v>0</v>
      </c>
      <c r="E39" s="126">
        <f>SUM(E40:E41)</f>
        <v>15317</v>
      </c>
      <c r="F39" s="127"/>
      <c r="G39" s="104">
        <f>E39/C39*100</f>
        <v>10.794145213916744</v>
      </c>
    </row>
    <row r="40" spans="1:7" s="46" customFormat="1" ht="12" customHeight="1">
      <c r="A40" s="188">
        <v>801</v>
      </c>
      <c r="B40" s="131" t="s">
        <v>71</v>
      </c>
      <c r="C40" s="130">
        <v>137621</v>
      </c>
      <c r="D40" s="131"/>
      <c r="E40" s="130">
        <v>12783</v>
      </c>
      <c r="F40" s="131"/>
      <c r="G40" s="110">
        <f t="shared" si="2"/>
        <v>9.288553345782983</v>
      </c>
    </row>
    <row r="41" spans="1:7" s="46" customFormat="1" ht="12" customHeight="1" thickBot="1">
      <c r="A41" s="185">
        <v>804</v>
      </c>
      <c r="B41" s="47" t="s">
        <v>72</v>
      </c>
      <c r="C41" s="134">
        <v>4280</v>
      </c>
      <c r="D41" s="135"/>
      <c r="E41" s="134">
        <v>2534</v>
      </c>
      <c r="F41" s="135"/>
      <c r="G41" s="110">
        <f t="shared" si="2"/>
        <v>59.205607476635514</v>
      </c>
    </row>
    <row r="42" spans="1:7" s="46" customFormat="1" ht="12" customHeight="1" thickBot="1">
      <c r="A42" s="33">
        <v>1000</v>
      </c>
      <c r="B42" s="45" t="s">
        <v>74</v>
      </c>
      <c r="C42" s="126">
        <f>SUM(C43:C46)</f>
        <v>52052</v>
      </c>
      <c r="D42" s="126">
        <f>SUM(D43:D46)</f>
        <v>0</v>
      </c>
      <c r="E42" s="126">
        <f>SUM(E43:E46)</f>
        <v>22854</v>
      </c>
      <c r="F42" s="127"/>
      <c r="G42" s="104">
        <f>E42/C42*100</f>
        <v>43.90609390609391</v>
      </c>
    </row>
    <row r="43" spans="1:7" s="46" customFormat="1" ht="12" customHeight="1">
      <c r="A43" s="35">
        <v>1002</v>
      </c>
      <c r="B43" s="49" t="s">
        <v>99</v>
      </c>
      <c r="C43" s="132"/>
      <c r="D43" s="131"/>
      <c r="E43" s="132"/>
      <c r="F43" s="131"/>
      <c r="G43" s="110"/>
    </row>
    <row r="44" spans="1:7" s="50" customFormat="1" ht="12" customHeight="1">
      <c r="A44" s="34">
        <v>1003</v>
      </c>
      <c r="B44" s="32" t="s">
        <v>75</v>
      </c>
      <c r="C44" s="136">
        <v>46083</v>
      </c>
      <c r="D44" s="137"/>
      <c r="E44" s="136">
        <v>18294</v>
      </c>
      <c r="F44" s="137"/>
      <c r="G44" s="110">
        <f t="shared" si="2"/>
        <v>39.69793633227003</v>
      </c>
    </row>
    <row r="45" spans="1:7" s="50" customFormat="1" ht="12" customHeight="1">
      <c r="A45" s="40">
        <v>1004</v>
      </c>
      <c r="B45" s="29" t="s">
        <v>134</v>
      </c>
      <c r="C45" s="158">
        <v>3954</v>
      </c>
      <c r="D45" s="159"/>
      <c r="E45" s="158">
        <v>3877</v>
      </c>
      <c r="F45" s="159"/>
      <c r="G45" s="110">
        <f t="shared" si="2"/>
        <v>98.05260495700556</v>
      </c>
    </row>
    <row r="46" spans="1:7" s="46" customFormat="1" ht="12" customHeight="1" thickBot="1">
      <c r="A46" s="36">
        <v>1006</v>
      </c>
      <c r="B46" s="37" t="s">
        <v>76</v>
      </c>
      <c r="C46" s="138">
        <v>2015</v>
      </c>
      <c r="D46" s="139"/>
      <c r="E46" s="138">
        <v>683</v>
      </c>
      <c r="F46" s="139"/>
      <c r="G46" s="110">
        <f t="shared" si="2"/>
        <v>33.89578163771712</v>
      </c>
    </row>
    <row r="47" spans="1:7" ht="13.5" customHeight="1" hidden="1">
      <c r="A47" s="38">
        <v>1101</v>
      </c>
      <c r="B47" s="39" t="s">
        <v>77</v>
      </c>
      <c r="C47" s="121"/>
      <c r="D47" s="122"/>
      <c r="E47" s="121"/>
      <c r="F47" s="122"/>
      <c r="G47" s="140"/>
    </row>
    <row r="48" spans="1:7" ht="13.5" customHeight="1" hidden="1">
      <c r="A48" s="35">
        <v>1102</v>
      </c>
      <c r="B48" s="32" t="s">
        <v>78</v>
      </c>
      <c r="C48" s="108"/>
      <c r="D48" s="109"/>
      <c r="E48" s="108"/>
      <c r="F48" s="109"/>
      <c r="G48" s="110"/>
    </row>
    <row r="49" spans="1:7" ht="14.25" customHeight="1" hidden="1">
      <c r="A49" s="35">
        <v>1103</v>
      </c>
      <c r="B49" s="32" t="s">
        <v>79</v>
      </c>
      <c r="C49" s="108"/>
      <c r="D49" s="109"/>
      <c r="E49" s="108"/>
      <c r="F49" s="109"/>
      <c r="G49" s="110"/>
    </row>
    <row r="50" spans="1:7" ht="13.5" customHeight="1" hidden="1" thickBot="1">
      <c r="A50" s="40">
        <v>1104</v>
      </c>
      <c r="B50" s="41" t="s">
        <v>80</v>
      </c>
      <c r="C50" s="119"/>
      <c r="D50" s="120"/>
      <c r="E50" s="119"/>
      <c r="F50" s="120"/>
      <c r="G50" s="141"/>
    </row>
    <row r="51" spans="1:7" ht="13.5" customHeight="1" thickBot="1">
      <c r="A51" s="33">
        <v>1100</v>
      </c>
      <c r="B51" s="45" t="s">
        <v>73</v>
      </c>
      <c r="C51" s="91">
        <f>SUM(C52:C54)</f>
        <v>7079</v>
      </c>
      <c r="D51" s="91">
        <f>SUM(D52:D54)</f>
        <v>0</v>
      </c>
      <c r="E51" s="91">
        <f>SUM(E52:E54)</f>
        <v>3054</v>
      </c>
      <c r="F51" s="142"/>
      <c r="G51" s="104">
        <f>E51/C51*100</f>
        <v>43.14168667890945</v>
      </c>
    </row>
    <row r="52" spans="1:7" ht="13.5" customHeight="1">
      <c r="A52" s="34">
        <v>1101</v>
      </c>
      <c r="B52" s="48" t="s">
        <v>100</v>
      </c>
      <c r="C52" s="117"/>
      <c r="D52" s="143"/>
      <c r="E52" s="144"/>
      <c r="F52" s="145"/>
      <c r="G52" s="110"/>
    </row>
    <row r="53" spans="1:7" ht="13.5" customHeight="1">
      <c r="A53" s="35">
        <v>1102</v>
      </c>
      <c r="B53" s="32" t="s">
        <v>101</v>
      </c>
      <c r="C53" s="108">
        <v>7079</v>
      </c>
      <c r="D53" s="123"/>
      <c r="E53" s="124">
        <v>3054</v>
      </c>
      <c r="F53" s="125"/>
      <c r="G53" s="110">
        <f>E53/C53*100</f>
        <v>43.14168667890945</v>
      </c>
    </row>
    <row r="54" spans="1:7" ht="13.5" customHeight="1" thickBot="1">
      <c r="A54" s="63">
        <v>1103</v>
      </c>
      <c r="B54" s="29" t="s">
        <v>102</v>
      </c>
      <c r="C54" s="111"/>
      <c r="D54" s="146"/>
      <c r="E54" s="147"/>
      <c r="F54" s="148"/>
      <c r="G54" s="110"/>
    </row>
    <row r="55" spans="1:7" ht="13.5" customHeight="1" thickBot="1">
      <c r="A55" s="33">
        <v>1200</v>
      </c>
      <c r="B55" s="45" t="s">
        <v>103</v>
      </c>
      <c r="C55" s="91">
        <v>364</v>
      </c>
      <c r="D55" s="149"/>
      <c r="E55" s="150">
        <v>182</v>
      </c>
      <c r="F55" s="142"/>
      <c r="G55" s="104">
        <f>E55/C55*100</f>
        <v>50</v>
      </c>
    </row>
    <row r="56" spans="1:7" ht="13.5" customHeight="1" thickBot="1">
      <c r="A56" s="64">
        <v>1300</v>
      </c>
      <c r="B56" s="65" t="s">
        <v>49</v>
      </c>
      <c r="C56" s="151"/>
      <c r="D56" s="152"/>
      <c r="E56" s="153"/>
      <c r="F56" s="154"/>
      <c r="G56" s="155"/>
    </row>
    <row r="57" spans="1:7" ht="16.5" customHeight="1" thickBot="1">
      <c r="A57" s="61"/>
      <c r="B57" s="62" t="s">
        <v>104</v>
      </c>
      <c r="C57" s="91">
        <f>C5+C14+C15+C19+C27+C32+C33+C39+C42+C51+C56+C55</f>
        <v>894878</v>
      </c>
      <c r="D57" s="91">
        <f>D5+D14+D15+D19+D27+D32+D33+D39+D42+D51+D56+D55-1</f>
        <v>-1</v>
      </c>
      <c r="E57" s="91">
        <f>E5+E14+E15+E19+E27+E32+E33+E39+E42+E51+E56+E55</f>
        <v>294335</v>
      </c>
      <c r="F57" s="142"/>
      <c r="G57" s="104">
        <f>E57/C57*100</f>
        <v>32.89107565500549</v>
      </c>
    </row>
    <row r="58" ht="9.75" customHeight="1"/>
    <row r="59" spans="1:2" ht="14.25">
      <c r="A59" s="213" t="s">
        <v>115</v>
      </c>
      <c r="B59" s="213"/>
    </row>
    <row r="60" spans="1:2" ht="14.25">
      <c r="A60" s="75" t="s">
        <v>114</v>
      </c>
      <c r="B60" s="75"/>
    </row>
    <row r="62" ht="12.75">
      <c r="A62" t="s">
        <v>116</v>
      </c>
    </row>
    <row r="63" ht="12.75">
      <c r="A63" t="s">
        <v>132</v>
      </c>
    </row>
  </sheetData>
  <sheetProtection/>
  <mergeCells count="4">
    <mergeCell ref="A59:B59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2021-06-07T09:15:53Z</dcterms:modified>
  <cp:category/>
  <cp:version/>
  <cp:contentType/>
  <cp:contentStatus/>
</cp:coreProperties>
</file>