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<sst xmlns="http://schemas.openxmlformats.org/spreadsheetml/2006/main" count="140" uniqueCount="134">
  <si>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</si>
  <si>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</si>
  <si>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</si>
  <si>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</si>
  <si>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</si>
  <si>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</si>
  <si>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</si>
  <si>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</si>
  <si>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</si>
  <si>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</si>
  <si>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</si>
  <si>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</si>
  <si>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</si>
  <si>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</si>
  <si>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</si>
  <si>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</si>
  <si>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</si>
  <si>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</si>
  <si>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</si>
  <si>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</si>
  <si>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</si>
  <si>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</si>
  <si>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</si>
  <si>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</si>
  <si>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</si>
  <si>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</si>
  <si>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</si>
  <si>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</si>
  <si>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</si>
  <si>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</si>
  <si>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</si>
  <si>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</si>
  <si>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</si>
  <si>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</si>
  <si>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</si>
  <si>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</si>
  <si>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>Иные межбюджетные трансферты,</t>
  </si>
  <si>
    <t>2 07 04000</t>
  </si>
  <si>
    <t>Прочие безвозмездные поступления в бюджеты городских округов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</si>
  <si>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</si>
  <si>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</si>
  <si>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</si>
  <si>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</si>
  <si>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</si>
  <si>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</si>
  <si>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</si>
  <si>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</si>
  <si>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</si>
  <si>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</si>
  <si>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</si>
  <si>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</si>
  <si>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</si>
  <si>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Националная  безопасность и правоохранительная  деятельность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</si>
  <si>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</si>
  <si>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</si>
  <si>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</si>
  <si>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</si>
  <si>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</si>
  <si>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</si>
  <si>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</si>
  <si>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</si>
  <si>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</si>
  <si>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</si>
  <si>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</si>
  <si>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</si>
  <si>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</si>
  <si>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</si>
  <si>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</si>
  <si>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</si>
  <si>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</si>
  <si>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</si>
  <si>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</si>
  <si>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</si>
  <si>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</si>
  <si>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</si>
  <si>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</si>
  <si>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</si>
  <si>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</si>
  <si>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</si>
  <si>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</si>
  <si>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</si>
  <si>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</si>
  <si>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</si>
  <si>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</si>
  <si>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</si>
  <si>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</si>
  <si>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</si>
  <si>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</si>
  <si>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</si>
  <si>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</si>
  <si>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</si>
  <si>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на выравниание бюджетной обеспечнности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</si>
  <si>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</si>
  <si>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</si>
  <si>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</si>
  <si>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</si>
  <si>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</si>
  <si>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</si>
  <si>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</si>
  <si>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</si>
  <si>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</si>
  <si>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 xml:space="preserve">Физическая культура </t>
  </si>
  <si>
    <t>Массовый спорт</t>
  </si>
  <si>
    <t>Спорт высших достижений</t>
  </si>
  <si>
    <t>Средства массовой инофрмации</t>
  </si>
  <si>
    <t>Расходы бюджета - итого</t>
  </si>
  <si>
    <t>Исполнение бюджета муниципального образования Городской округ Верхняя Тура</t>
  </si>
  <si>
    <t>1 03 02000</t>
  </si>
  <si>
    <t>1 05 04000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</si>
  <si>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</si>
  <si>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налогообложения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</si>
  <si>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</si>
  <si>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</si>
  <si>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</si>
  <si>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Национальная оборона</t>
  </si>
  <si>
    <t xml:space="preserve">администрации Городского округа Верхняя Тура                                                  Н.В.Лыкасова </t>
  </si>
  <si>
    <t xml:space="preserve">Начальник финансового отдела </t>
  </si>
  <si>
    <t xml:space="preserve">Исполнитель: главный специалист                                                  О.П.Ковырзина </t>
  </si>
  <si>
    <t>34344-4-62-60</t>
  </si>
  <si>
    <t>% исп. год. назнач.</t>
  </si>
  <si>
    <t>1 05 01000</t>
  </si>
  <si>
    <t>Налог, взимаемый в связи с применением упрощенной системы налогообложения</t>
  </si>
  <si>
    <t>Судебная система</t>
  </si>
  <si>
    <t xml:space="preserve"> 2 02 20000 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</si>
  <si>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</si>
  <si>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</si>
  <si>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2 02 30000 </t>
  </si>
  <si>
    <t>Дотации бюджетам бюджетной системы Российской Федерации</t>
  </si>
  <si>
    <t xml:space="preserve"> 2 02 10000 </t>
  </si>
  <si>
    <t xml:space="preserve"> 2 02 40000 </t>
  </si>
  <si>
    <t>2 19 00000</t>
  </si>
  <si>
    <t>Дополнительное образование детей</t>
  </si>
  <si>
    <t>по расходам  по состоянию на 01 мая 2018 года</t>
  </si>
  <si>
    <t>по доходам по состоянию на 01 мая 2018 года.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</si>
</sst>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</numFmts>
  <fonts count="50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b/>
      <sz val="11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12" fillId="33" borderId="10" xfId="0" applyFont="1" applyFill="1" applyBorder="1" applyAlignment="1">
      <alignment/>
    </xf>
    <xf numFmtId="2" fontId="0" fillId="33" borderId="11" xfId="0" applyNumberFormat="1" applyFill="1" applyBorder="1" applyAlignment="1">
      <alignment/>
    </xf>
    <xf numFmtId="180" fontId="0" fillId="33" borderId="12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wrapText="1"/>
    </xf>
    <xf numFmtId="0" fontId="0" fillId="33" borderId="12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2" fontId="0" fillId="33" borderId="11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10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0" fillId="33" borderId="15" xfId="0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" fontId="0" fillId="33" borderId="16" xfId="0" applyNumberFormat="1" applyFill="1" applyBorder="1" applyAlignment="1">
      <alignment horizontal="center" vertical="center" wrapText="1"/>
    </xf>
    <xf numFmtId="2" fontId="0" fillId="33" borderId="10" xfId="0" applyNumberFormat="1" applyFill="1" applyBorder="1" applyAlignment="1">
      <alignment horizontal="center" vertical="center" wrapText="1"/>
    </xf>
    <xf numFmtId="180" fontId="0" fillId="33" borderId="16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21" xfId="0" applyFill="1" applyBorder="1" applyAlignment="1">
      <alignment/>
    </xf>
    <xf numFmtId="1" fontId="0" fillId="33" borderId="22" xfId="0" applyNumberFormat="1" applyFill="1" applyBorder="1" applyAlignment="1">
      <alignment/>
    </xf>
    <xf numFmtId="2" fontId="0" fillId="33" borderId="18" xfId="0" applyNumberFormat="1" applyFill="1" applyBorder="1" applyAlignment="1">
      <alignment/>
    </xf>
    <xf numFmtId="180" fontId="0" fillId="33" borderId="11" xfId="0" applyNumberFormat="1" applyFill="1" applyBorder="1" applyAlignment="1">
      <alignment horizontal="center" vertical="center"/>
    </xf>
    <xf numFmtId="0" fontId="0" fillId="33" borderId="11" xfId="0" applyFill="1" applyBorder="1" applyAlignment="1">
      <alignment wrapText="1"/>
    </xf>
    <xf numFmtId="0" fontId="0" fillId="33" borderId="23" xfId="0" applyFill="1" applyBorder="1" applyAlignment="1">
      <alignment/>
    </xf>
    <xf numFmtId="1" fontId="0" fillId="33" borderId="11" xfId="0" applyNumberForma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25" xfId="0" applyFill="1" applyBorder="1" applyAlignment="1">
      <alignment wrapText="1"/>
    </xf>
    <xf numFmtId="0" fontId="0" fillId="33" borderId="26" xfId="0" applyFont="1" applyFill="1" applyBorder="1" applyAlignment="1">
      <alignment horizontal="right" wrapText="1"/>
    </xf>
    <xf numFmtId="0" fontId="0" fillId="33" borderId="11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wrapText="1"/>
    </xf>
    <xf numFmtId="49" fontId="0" fillId="33" borderId="11" xfId="0" applyNumberFormat="1" applyFill="1" applyBorder="1" applyAlignment="1">
      <alignment horizontal="center" vertical="center"/>
    </xf>
    <xf numFmtId="0" fontId="0" fillId="33" borderId="27" xfId="0" applyFill="1" applyBorder="1" applyAlignment="1">
      <alignment wrapText="1"/>
    </xf>
    <xf numFmtId="0" fontId="0" fillId="33" borderId="25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25" xfId="0" applyFont="1" applyFill="1" applyBorder="1" applyAlignment="1">
      <alignment/>
    </xf>
    <xf numFmtId="0" fontId="0" fillId="33" borderId="25" xfId="0" applyFont="1" applyFill="1" applyBorder="1" applyAlignment="1">
      <alignment wrapText="1"/>
    </xf>
    <xf numFmtId="0" fontId="1" fillId="33" borderId="11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left" vertical="center" wrapText="1"/>
    </xf>
    <xf numFmtId="0" fontId="1" fillId="33" borderId="25" xfId="0" applyFont="1" applyFill="1" applyBorder="1" applyAlignment="1">
      <alignment wrapText="1"/>
    </xf>
    <xf numFmtId="49" fontId="1" fillId="33" borderId="11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2" xfId="0" applyFill="1" applyBorder="1" applyAlignment="1">
      <alignment/>
    </xf>
    <xf numFmtId="49" fontId="11" fillId="33" borderId="10" xfId="0" applyNumberFormat="1" applyFont="1" applyFill="1" applyBorder="1" applyAlignment="1">
      <alignment horizontal="center" vertical="center"/>
    </xf>
    <xf numFmtId="0" fontId="11" fillId="33" borderId="20" xfId="0" applyNumberFormat="1" applyFont="1" applyFill="1" applyBorder="1" applyAlignment="1">
      <alignment horizontal="left" vertical="center" wrapText="1"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20" xfId="0" applyNumberFormat="1" applyFont="1" applyFill="1" applyBorder="1" applyAlignment="1">
      <alignment horizontal="left" vertical="center" wrapText="1"/>
    </xf>
    <xf numFmtId="0" fontId="1" fillId="33" borderId="29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wrapText="1"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3" fontId="1" fillId="33" borderId="29" xfId="0" applyNumberFormat="1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/>
    </xf>
    <xf numFmtId="0" fontId="1" fillId="33" borderId="25" xfId="0" applyFont="1" applyFill="1" applyBorder="1" applyAlignment="1">
      <alignment horizontal="left" wrapText="1"/>
    </xf>
    <xf numFmtId="0" fontId="1" fillId="33" borderId="25" xfId="0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/>
    </xf>
    <xf numFmtId="0" fontId="1" fillId="33" borderId="27" xfId="0" applyNumberFormat="1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wrapText="1"/>
    </xf>
    <xf numFmtId="0" fontId="0" fillId="33" borderId="20" xfId="0" applyFill="1" applyBorder="1" applyAlignment="1">
      <alignment/>
    </xf>
    <xf numFmtId="0" fontId="5" fillId="33" borderId="31" xfId="0" applyFont="1" applyFill="1" applyBorder="1" applyAlignment="1">
      <alignment horizontal="left"/>
    </xf>
    <xf numFmtId="0" fontId="5" fillId="33" borderId="32" xfId="0" applyFont="1" applyFill="1" applyBorder="1" applyAlignment="1">
      <alignment horizontal="left"/>
    </xf>
    <xf numFmtId="2" fontId="0" fillId="33" borderId="10" xfId="0" applyNumberFormat="1" applyFont="1" applyFill="1" applyBorder="1" applyAlignment="1">
      <alignment horizontal="center" wrapText="1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 horizontal="left"/>
    </xf>
    <xf numFmtId="0" fontId="14" fillId="33" borderId="0" xfId="0" applyFont="1" applyFill="1" applyAlignment="1">
      <alignment/>
    </xf>
    <xf numFmtId="0" fontId="1" fillId="33" borderId="15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31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180" fontId="3" fillId="33" borderId="19" xfId="0" applyNumberFormat="1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vertical="center"/>
    </xf>
    <xf numFmtId="0" fontId="12" fillId="33" borderId="19" xfId="0" applyFont="1" applyFill="1" applyBorder="1" applyAlignment="1">
      <alignment/>
    </xf>
    <xf numFmtId="0" fontId="12" fillId="33" borderId="15" xfId="0" applyFont="1" applyFill="1" applyBorder="1" applyAlignment="1">
      <alignment/>
    </xf>
    <xf numFmtId="2" fontId="12" fillId="33" borderId="10" xfId="0" applyNumberFormat="1" applyFont="1" applyFill="1" applyBorder="1" applyAlignment="1">
      <alignment/>
    </xf>
    <xf numFmtId="180" fontId="0" fillId="33" borderId="29" xfId="0" applyNumberFormat="1" applyFont="1" applyFill="1" applyBorder="1" applyAlignment="1">
      <alignment horizontal="center" wrapText="1"/>
    </xf>
    <xf numFmtId="0" fontId="4" fillId="33" borderId="30" xfId="0" applyFont="1" applyFill="1" applyBorder="1" applyAlignment="1">
      <alignment wrapText="1"/>
    </xf>
    <xf numFmtId="0" fontId="0" fillId="33" borderId="29" xfId="0" applyFont="1" applyFill="1" applyBorder="1" applyAlignment="1">
      <alignment wrapText="1"/>
    </xf>
    <xf numFmtId="0" fontId="0" fillId="33" borderId="30" xfId="0" applyFont="1" applyFill="1" applyBorder="1" applyAlignment="1">
      <alignment wrapText="1"/>
    </xf>
    <xf numFmtId="0" fontId="0" fillId="33" borderId="29" xfId="0" applyFont="1" applyFill="1" applyBorder="1" applyAlignment="1">
      <alignment wrapText="1"/>
    </xf>
    <xf numFmtId="2" fontId="0" fillId="33" borderId="29" xfId="0" applyNumberFormat="1" applyFont="1" applyFill="1" applyBorder="1" applyAlignment="1">
      <alignment wrapText="1"/>
    </xf>
    <xf numFmtId="0" fontId="0" fillId="33" borderId="0" xfId="0" applyFill="1" applyAlignment="1">
      <alignment wrapText="1"/>
    </xf>
    <xf numFmtId="180" fontId="0" fillId="33" borderId="11" xfId="0" applyNumberFormat="1" applyFont="1" applyFill="1" applyBorder="1" applyAlignment="1">
      <alignment horizontal="center"/>
    </xf>
    <xf numFmtId="0" fontId="4" fillId="33" borderId="26" xfId="0" applyFont="1" applyFill="1" applyBorder="1" applyAlignment="1">
      <alignment wrapText="1"/>
    </xf>
    <xf numFmtId="0" fontId="0" fillId="33" borderId="11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180" fontId="0" fillId="33" borderId="33" xfId="0" applyNumberFormat="1" applyFont="1" applyFill="1" applyBorder="1" applyAlignment="1">
      <alignment horizontal="center"/>
    </xf>
    <xf numFmtId="0" fontId="4" fillId="33" borderId="34" xfId="0" applyFont="1" applyFill="1" applyBorder="1" applyAlignment="1">
      <alignment horizontal="left" vertical="center" wrapText="1"/>
    </xf>
    <xf numFmtId="0" fontId="0" fillId="33" borderId="33" xfId="0" applyFont="1" applyFill="1" applyBorder="1" applyAlignment="1">
      <alignment/>
    </xf>
    <xf numFmtId="0" fontId="0" fillId="33" borderId="35" xfId="0" applyFont="1" applyFill="1" applyBorder="1" applyAlignment="1">
      <alignment/>
    </xf>
    <xf numFmtId="2" fontId="0" fillId="33" borderId="12" xfId="0" applyNumberFormat="1" applyFont="1" applyFill="1" applyBorder="1" applyAlignment="1">
      <alignment/>
    </xf>
    <xf numFmtId="180" fontId="12" fillId="33" borderId="19" xfId="0" applyNumberFormat="1" applyFont="1" applyFill="1" applyBorder="1" applyAlignment="1">
      <alignment horizontal="center"/>
    </xf>
    <xf numFmtId="0" fontId="9" fillId="33" borderId="15" xfId="0" applyFont="1" applyFill="1" applyBorder="1" applyAlignment="1">
      <alignment horizontal="left" vertical="center" wrapText="1"/>
    </xf>
    <xf numFmtId="180" fontId="3" fillId="33" borderId="10" xfId="0" applyNumberFormat="1" applyFont="1" applyFill="1" applyBorder="1" applyAlignment="1">
      <alignment horizontal="center"/>
    </xf>
    <xf numFmtId="0" fontId="9" fillId="33" borderId="20" xfId="0" applyFont="1" applyFill="1" applyBorder="1" applyAlignment="1">
      <alignment horizontal="left" vertical="center" wrapText="1"/>
    </xf>
    <xf numFmtId="0" fontId="12" fillId="33" borderId="20" xfId="0" applyFont="1" applyFill="1" applyBorder="1" applyAlignment="1">
      <alignment/>
    </xf>
    <xf numFmtId="180" fontId="0" fillId="33" borderId="29" xfId="0" applyNumberFormat="1" applyFill="1" applyBorder="1" applyAlignment="1">
      <alignment horizontal="center"/>
    </xf>
    <xf numFmtId="0" fontId="0" fillId="33" borderId="29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180" fontId="0" fillId="33" borderId="11" xfId="0" applyNumberFormat="1" applyFill="1" applyBorder="1" applyAlignment="1">
      <alignment horizontal="center"/>
    </xf>
    <xf numFmtId="180" fontId="0" fillId="33" borderId="18" xfId="0" applyNumberFormat="1" applyFill="1" applyBorder="1" applyAlignment="1">
      <alignment horizontal="center"/>
    </xf>
    <xf numFmtId="0" fontId="4" fillId="33" borderId="0" xfId="0" applyFont="1" applyFill="1" applyBorder="1" applyAlignment="1">
      <alignment wrapText="1"/>
    </xf>
    <xf numFmtId="0" fontId="0" fillId="33" borderId="18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9" fillId="33" borderId="20" xfId="0" applyFont="1" applyFill="1" applyBorder="1" applyAlignment="1">
      <alignment/>
    </xf>
    <xf numFmtId="180" fontId="1" fillId="33" borderId="22" xfId="0" applyNumberFormat="1" applyFont="1" applyFill="1" applyBorder="1" applyAlignment="1">
      <alignment horizontal="center"/>
    </xf>
    <xf numFmtId="0" fontId="1" fillId="33" borderId="36" xfId="0" applyFont="1" applyFill="1" applyBorder="1" applyAlignment="1">
      <alignment wrapText="1"/>
    </xf>
    <xf numFmtId="0" fontId="0" fillId="33" borderId="22" xfId="0" applyFont="1" applyFill="1" applyBorder="1" applyAlignment="1">
      <alignment/>
    </xf>
    <xf numFmtId="0" fontId="0" fillId="33" borderId="37" xfId="0" applyFont="1" applyFill="1" applyBorder="1" applyAlignment="1">
      <alignment/>
    </xf>
    <xf numFmtId="180" fontId="1" fillId="33" borderId="29" xfId="0" applyNumberFormat="1" applyFont="1" applyFill="1" applyBorder="1" applyAlignment="1">
      <alignment horizontal="center"/>
    </xf>
    <xf numFmtId="0" fontId="0" fillId="33" borderId="26" xfId="0" applyFill="1" applyBorder="1" applyAlignment="1">
      <alignment wrapText="1"/>
    </xf>
    <xf numFmtId="0" fontId="0" fillId="33" borderId="30" xfId="0" applyFill="1" applyBorder="1" applyAlignment="1">
      <alignment wrapText="1"/>
    </xf>
    <xf numFmtId="180" fontId="1" fillId="33" borderId="18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180" fontId="1" fillId="33" borderId="11" xfId="0" applyNumberFormat="1" applyFont="1" applyFill="1" applyBorder="1" applyAlignment="1">
      <alignment horizontal="center"/>
    </xf>
    <xf numFmtId="0" fontId="0" fillId="33" borderId="25" xfId="0" applyFont="1" applyFill="1" applyBorder="1" applyAlignment="1">
      <alignment wrapText="1"/>
    </xf>
    <xf numFmtId="0" fontId="0" fillId="33" borderId="27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38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180" fontId="3" fillId="33" borderId="10" xfId="0" applyNumberFormat="1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vertical="center"/>
    </xf>
    <xf numFmtId="0" fontId="13" fillId="33" borderId="10" xfId="0" applyFont="1" applyFill="1" applyBorder="1" applyAlignment="1">
      <alignment/>
    </xf>
    <xf numFmtId="0" fontId="13" fillId="33" borderId="20" xfId="0" applyFont="1" applyFill="1" applyBorder="1" applyAlignment="1">
      <alignment/>
    </xf>
    <xf numFmtId="180" fontId="0" fillId="33" borderId="11" xfId="0" applyNumberFormat="1" applyFont="1" applyFill="1" applyBorder="1" applyAlignment="1">
      <alignment horizontal="center"/>
    </xf>
    <xf numFmtId="0" fontId="10" fillId="33" borderId="25" xfId="0" applyFont="1" applyFill="1" applyBorder="1" applyAlignment="1">
      <alignment/>
    </xf>
    <xf numFmtId="180" fontId="0" fillId="33" borderId="12" xfId="0" applyNumberFormat="1" applyFont="1" applyFill="1" applyBorder="1" applyAlignment="1">
      <alignment horizontal="center"/>
    </xf>
    <xf numFmtId="0" fontId="10" fillId="33" borderId="14" xfId="0" applyFont="1" applyFill="1" applyBorder="1" applyAlignment="1">
      <alignment/>
    </xf>
    <xf numFmtId="0" fontId="13" fillId="33" borderId="19" xfId="0" applyFont="1" applyFill="1" applyBorder="1" applyAlignment="1">
      <alignment/>
    </xf>
    <xf numFmtId="0" fontId="13" fillId="33" borderId="15" xfId="0" applyFont="1" applyFill="1" applyBorder="1" applyAlignment="1">
      <alignment/>
    </xf>
    <xf numFmtId="180" fontId="0" fillId="33" borderId="29" xfId="0" applyNumberFormat="1" applyFont="1" applyFill="1" applyBorder="1" applyAlignment="1">
      <alignment horizontal="center"/>
    </xf>
    <xf numFmtId="0" fontId="10" fillId="33" borderId="30" xfId="0" applyFont="1" applyFill="1" applyBorder="1" applyAlignment="1">
      <alignment/>
    </xf>
    <xf numFmtId="0" fontId="10" fillId="33" borderId="29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1" fillId="33" borderId="29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1" fillId="33" borderId="33" xfId="0" applyFont="1" applyFill="1" applyBorder="1" applyAlignment="1">
      <alignment horizontal="center"/>
    </xf>
    <xf numFmtId="0" fontId="4" fillId="33" borderId="35" xfId="0" applyFont="1" applyFill="1" applyBorder="1" applyAlignment="1">
      <alignment/>
    </xf>
    <xf numFmtId="0" fontId="10" fillId="33" borderId="33" xfId="0" applyFont="1" applyFill="1" applyBorder="1" applyAlignment="1">
      <alignment/>
    </xf>
    <xf numFmtId="0" fontId="10" fillId="33" borderId="35" xfId="0" applyFont="1" applyFill="1" applyBorder="1" applyAlignment="1">
      <alignment/>
    </xf>
    <xf numFmtId="0" fontId="1" fillId="33" borderId="22" xfId="0" applyFont="1" applyFill="1" applyBorder="1" applyAlignment="1">
      <alignment horizontal="center"/>
    </xf>
    <xf numFmtId="0" fontId="4" fillId="33" borderId="37" xfId="0" applyFont="1" applyFill="1" applyBorder="1" applyAlignment="1">
      <alignment/>
    </xf>
    <xf numFmtId="2" fontId="0" fillId="33" borderId="22" xfId="0" applyNumberFormat="1" applyFont="1" applyFill="1" applyBorder="1" applyAlignment="1">
      <alignment/>
    </xf>
    <xf numFmtId="0" fontId="1" fillId="33" borderId="18" xfId="0" applyFont="1" applyFill="1" applyBorder="1" applyAlignment="1">
      <alignment horizontal="center"/>
    </xf>
    <xf numFmtId="2" fontId="0" fillId="33" borderId="18" xfId="0" applyNumberFormat="1" applyFont="1" applyFill="1" applyBorder="1" applyAlignment="1">
      <alignment/>
    </xf>
    <xf numFmtId="0" fontId="12" fillId="33" borderId="3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40" xfId="0" applyFont="1" applyFill="1" applyBorder="1" applyAlignment="1">
      <alignment/>
    </xf>
    <xf numFmtId="0" fontId="0" fillId="33" borderId="41" xfId="0" applyFont="1" applyFill="1" applyBorder="1" applyAlignment="1">
      <alignment/>
    </xf>
    <xf numFmtId="0" fontId="0" fillId="33" borderId="42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0" fillId="33" borderId="43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44" xfId="0" applyFont="1" applyFill="1" applyBorder="1" applyAlignment="1">
      <alignment/>
    </xf>
    <xf numFmtId="0" fontId="12" fillId="33" borderId="45" xfId="0" applyFont="1" applyFill="1" applyBorder="1" applyAlignment="1">
      <alignment/>
    </xf>
    <xf numFmtId="0" fontId="12" fillId="33" borderId="46" xfId="0" applyFont="1" applyFill="1" applyBorder="1" applyAlignment="1">
      <alignment/>
    </xf>
    <xf numFmtId="0" fontId="3" fillId="33" borderId="18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12" fillId="33" borderId="18" xfId="0" applyFont="1" applyFill="1" applyBorder="1" applyAlignment="1">
      <alignment/>
    </xf>
    <xf numFmtId="0" fontId="12" fillId="33" borderId="47" xfId="0" applyFont="1" applyFill="1" applyBorder="1" applyAlignment="1">
      <alignment/>
    </xf>
    <xf numFmtId="0" fontId="12" fillId="33" borderId="48" xfId="0" applyFont="1" applyFill="1" applyBorder="1" applyAlignment="1">
      <alignment/>
    </xf>
    <xf numFmtId="0" fontId="12" fillId="33" borderId="49" xfId="0" applyFont="1" applyFill="1" applyBorder="1" applyAlignment="1">
      <alignment/>
    </xf>
    <xf numFmtId="2" fontId="12" fillId="33" borderId="19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5" fillId="33" borderId="2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O14" sqref="O14"/>
    </sheetView>
  </sheetViews>
  <sheetFormatPr defaultColWidth="9.140625" defaultRowHeight="12.75"/>
  <cols>
    <col min="1" max="1" width="11.7109375" style="8" customWidth="1"/>
    <col min="2" max="2" width="47.57421875" style="8" customWidth="1"/>
    <col min="3" max="3" width="8.421875" style="8" customWidth="1"/>
    <col min="4" max="4" width="7.8515625" style="8" customWidth="1"/>
    <col min="5" max="5" width="7.7109375" style="8" customWidth="1"/>
    <col min="6" max="6" width="8.140625" style="8" customWidth="1"/>
    <col min="7" max="7" width="6.7109375" style="8" customWidth="1"/>
    <col min="8" max="16384" width="9.140625" style="8" customWidth="1"/>
  </cols>
  <sheetData>
    <row r="1" spans="2:7" ht="9" customHeight="1">
      <c r="B1" s="10"/>
      <c r="C1" s="10"/>
      <c r="D1" s="10"/>
      <c r="E1" s="10"/>
      <c r="F1" s="10"/>
      <c r="G1" s="10"/>
    </row>
    <row r="2" spans="1:7" ht="12.75">
      <c r="A2" s="11" t="s">
        <v>106</v>
      </c>
      <c r="B2" s="11"/>
      <c r="C2" s="11"/>
      <c r="D2" s="11"/>
      <c r="E2" s="11"/>
      <c r="F2" s="11"/>
      <c r="G2" s="11"/>
    </row>
    <row r="3" spans="1:7" ht="12.75" customHeight="1">
      <c r="A3" s="11" t="s">
        <v>133</v>
      </c>
      <c r="B3" s="11"/>
      <c r="C3" s="11"/>
      <c r="D3" s="11"/>
      <c r="E3" s="11"/>
      <c r="F3" s="11"/>
      <c r="G3" s="11"/>
    </row>
    <row r="4" spans="5:7" ht="11.25" customHeight="1" thickBot="1">
      <c r="E4" s="12" t="s">
        <v>0</v>
      </c>
      <c r="F4" s="12"/>
      <c r="G4" s="12"/>
    </row>
    <row r="5" spans="1:7" ht="12.75">
      <c r="A5" s="13" t="s">
        <v>1</v>
      </c>
      <c r="B5" s="13" t="s">
        <v>2</v>
      </c>
      <c r="C5" s="14" t="s">
        <v>85</v>
      </c>
      <c r="D5" s="14" t="s">
        <v>87</v>
      </c>
      <c r="E5" s="15" t="s">
        <v>3</v>
      </c>
      <c r="F5" s="14" t="s">
        <v>86</v>
      </c>
      <c r="G5" s="16" t="s">
        <v>88</v>
      </c>
    </row>
    <row r="6" spans="1:7" ht="12.75">
      <c r="A6" s="17"/>
      <c r="B6" s="17"/>
      <c r="C6" s="18"/>
      <c r="D6" s="18"/>
      <c r="E6" s="19"/>
      <c r="F6" s="18"/>
      <c r="G6" s="20"/>
    </row>
    <row r="7" spans="1:7" ht="21" customHeight="1" thickBot="1">
      <c r="A7" s="21"/>
      <c r="B7" s="21"/>
      <c r="C7" s="22"/>
      <c r="D7" s="22"/>
      <c r="E7" s="23"/>
      <c r="F7" s="22"/>
      <c r="G7" s="24"/>
    </row>
    <row r="8" spans="1:7" ht="16.5" customHeight="1" thickBot="1">
      <c r="A8" s="25" t="s">
        <v>4</v>
      </c>
      <c r="B8" s="26" t="s">
        <v>5</v>
      </c>
      <c r="C8" s="27">
        <f>SUM(C9:C25)</f>
        <v>111021</v>
      </c>
      <c r="D8" s="28">
        <f>SUM(D9:D25)</f>
        <v>37007</v>
      </c>
      <c r="E8" s="27">
        <f>SUM(E9:E25)</f>
        <v>37730</v>
      </c>
      <c r="F8" s="29">
        <f>E8/D8*100</f>
        <v>101.95368443807928</v>
      </c>
      <c r="G8" s="29">
        <f>E8/C8*100</f>
        <v>33.98456147935976</v>
      </c>
    </row>
    <row r="9" spans="1:7" ht="13.5" customHeight="1">
      <c r="A9" s="30" t="s">
        <v>6</v>
      </c>
      <c r="B9" s="31" t="s">
        <v>7</v>
      </c>
      <c r="C9" s="32">
        <v>89671</v>
      </c>
      <c r="D9" s="33">
        <f>C9/12*4</f>
        <v>29890.333333333332</v>
      </c>
      <c r="E9" s="31">
        <v>29056</v>
      </c>
      <c r="F9" s="34">
        <f>E9/D9*100</f>
        <v>97.20868508213358</v>
      </c>
      <c r="G9" s="34">
        <f>E9/C9*100</f>
        <v>32.40289502737786</v>
      </c>
    </row>
    <row r="10" spans="1:7" ht="27.75" customHeight="1">
      <c r="A10" s="35" t="s">
        <v>107</v>
      </c>
      <c r="B10" s="36" t="s">
        <v>109</v>
      </c>
      <c r="C10" s="37">
        <v>2340</v>
      </c>
      <c r="D10" s="38">
        <f>C10/12*4</f>
        <v>780</v>
      </c>
      <c r="E10" s="39">
        <v>750</v>
      </c>
      <c r="F10" s="2">
        <f>E10/D10*100</f>
        <v>96.15384615384616</v>
      </c>
      <c r="G10" s="2">
        <f>E10/C10*100</f>
        <v>32.05128205128205</v>
      </c>
    </row>
    <row r="11" spans="1:7" ht="27.75" customHeight="1">
      <c r="A11" s="35" t="s">
        <v>120</v>
      </c>
      <c r="B11" s="40" t="s">
        <v>121</v>
      </c>
      <c r="C11" s="37">
        <v>1516</v>
      </c>
      <c r="D11" s="38">
        <f>C11/12*4</f>
        <v>505.3333333333333</v>
      </c>
      <c r="E11" s="41">
        <v>451</v>
      </c>
      <c r="F11" s="2">
        <f>E11/D11*100</f>
        <v>89.24802110817942</v>
      </c>
      <c r="G11" s="2">
        <f>E11/C11*100</f>
        <v>29.74934036939314</v>
      </c>
    </row>
    <row r="12" spans="1:7" ht="24.75" customHeight="1">
      <c r="A12" s="42" t="s">
        <v>8</v>
      </c>
      <c r="B12" s="43" t="s">
        <v>9</v>
      </c>
      <c r="C12" s="37">
        <v>2642</v>
      </c>
      <c r="D12" s="38">
        <f>C12/12*4</f>
        <v>880.6666666666666</v>
      </c>
      <c r="E12" s="41">
        <v>1114</v>
      </c>
      <c r="F12" s="2">
        <f>E12/D12*100</f>
        <v>126.49507948523846</v>
      </c>
      <c r="G12" s="2">
        <f>E12/C12*100</f>
        <v>42.16502649507948</v>
      </c>
    </row>
    <row r="13" spans="1:7" ht="12" customHeight="1">
      <c r="A13" s="44" t="s">
        <v>10</v>
      </c>
      <c r="B13" s="45" t="s">
        <v>11</v>
      </c>
      <c r="C13" s="37"/>
      <c r="D13" s="38"/>
      <c r="E13" s="46"/>
      <c r="F13" s="47"/>
      <c r="G13" s="47"/>
    </row>
    <row r="14" spans="1:7" ht="25.5" customHeight="1">
      <c r="A14" s="44" t="s">
        <v>108</v>
      </c>
      <c r="B14" s="45" t="s">
        <v>110</v>
      </c>
      <c r="C14" s="37">
        <v>65</v>
      </c>
      <c r="D14" s="38">
        <f>C14/12*4</f>
        <v>21.666666666666668</v>
      </c>
      <c r="E14" s="46">
        <v>13</v>
      </c>
      <c r="F14" s="2">
        <f>E14/D14*100</f>
        <v>60</v>
      </c>
      <c r="G14" s="2">
        <f>E14/C14*100</f>
        <v>20</v>
      </c>
    </row>
    <row r="15" spans="1:7" ht="12.75" customHeight="1">
      <c r="A15" s="44" t="s">
        <v>12</v>
      </c>
      <c r="B15" s="45" t="s">
        <v>13</v>
      </c>
      <c r="C15" s="37">
        <v>2619</v>
      </c>
      <c r="D15" s="38">
        <f>C15/12*4</f>
        <v>873</v>
      </c>
      <c r="E15" s="46">
        <v>303</v>
      </c>
      <c r="F15" s="2">
        <f>E15/D15*100</f>
        <v>34.707903780068726</v>
      </c>
      <c r="G15" s="2">
        <f>E15/C15*100</f>
        <v>11.56930126002291</v>
      </c>
    </row>
    <row r="16" spans="1:7" ht="12.75">
      <c r="A16" s="48" t="s">
        <v>14</v>
      </c>
      <c r="B16" s="46" t="s">
        <v>15</v>
      </c>
      <c r="C16" s="37">
        <v>5028</v>
      </c>
      <c r="D16" s="38">
        <f>C16/12*4</f>
        <v>1676</v>
      </c>
      <c r="E16" s="46">
        <v>1486</v>
      </c>
      <c r="F16" s="2">
        <f>E16/D16*100</f>
        <v>88.66348448687351</v>
      </c>
      <c r="G16" s="2">
        <f>E16/C16*100</f>
        <v>29.554494828957832</v>
      </c>
    </row>
    <row r="17" spans="1:7" ht="12.75">
      <c r="A17" s="48" t="s">
        <v>16</v>
      </c>
      <c r="B17" s="49" t="s">
        <v>17</v>
      </c>
      <c r="C17" s="37">
        <v>2</v>
      </c>
      <c r="D17" s="38">
        <f>C17/12*4</f>
        <v>0.6666666666666666</v>
      </c>
      <c r="E17" s="46">
        <v>-11</v>
      </c>
      <c r="F17" s="2"/>
      <c r="G17" s="2"/>
    </row>
    <row r="18" spans="1:7" ht="25.5">
      <c r="A18" s="48" t="s">
        <v>18</v>
      </c>
      <c r="B18" s="50" t="s">
        <v>89</v>
      </c>
      <c r="C18" s="37"/>
      <c r="D18" s="38"/>
      <c r="E18" s="46"/>
      <c r="F18" s="2"/>
      <c r="G18" s="2"/>
    </row>
    <row r="19" spans="1:7" ht="24" customHeight="1">
      <c r="A19" s="51" t="s">
        <v>19</v>
      </c>
      <c r="B19" s="43" t="s">
        <v>90</v>
      </c>
      <c r="C19" s="37">
        <v>6234</v>
      </c>
      <c r="D19" s="38">
        <f>C19/12*4</f>
        <v>2078</v>
      </c>
      <c r="E19" s="46">
        <v>3832</v>
      </c>
      <c r="F19" s="2">
        <f>E19/D19*100</f>
        <v>184.40808469682386</v>
      </c>
      <c r="G19" s="2">
        <f>E19/C19*100</f>
        <v>61.46936156560796</v>
      </c>
    </row>
    <row r="20" spans="1:7" ht="15" customHeight="1">
      <c r="A20" s="51" t="s">
        <v>20</v>
      </c>
      <c r="B20" s="52" t="s">
        <v>21</v>
      </c>
      <c r="C20" s="37">
        <v>138</v>
      </c>
      <c r="D20" s="38">
        <f>C20/12*4</f>
        <v>46</v>
      </c>
      <c r="E20" s="46">
        <v>7</v>
      </c>
      <c r="F20" s="2">
        <f>E20/D20*100</f>
        <v>15.217391304347828</v>
      </c>
      <c r="G20" s="2">
        <f>E20/C20*100</f>
        <v>5.072463768115942</v>
      </c>
    </row>
    <row r="21" spans="1:7" ht="25.5">
      <c r="A21" s="48" t="s">
        <v>22</v>
      </c>
      <c r="B21" s="53" t="s">
        <v>23</v>
      </c>
      <c r="C21" s="37">
        <v>366</v>
      </c>
      <c r="D21" s="38">
        <f>C21/12*4</f>
        <v>122</v>
      </c>
      <c r="E21" s="46">
        <v>207</v>
      </c>
      <c r="F21" s="2">
        <f>E21/D21*100</f>
        <v>169.672131147541</v>
      </c>
      <c r="G21" s="2">
        <f>E21/C21*100</f>
        <v>56.557377049180324</v>
      </c>
    </row>
    <row r="22" spans="1:7" ht="25.5">
      <c r="A22" s="48" t="s">
        <v>24</v>
      </c>
      <c r="B22" s="53" t="s">
        <v>25</v>
      </c>
      <c r="C22" s="37">
        <v>385</v>
      </c>
      <c r="D22" s="38">
        <f>C22/12*4</f>
        <v>128.33333333333334</v>
      </c>
      <c r="E22" s="46">
        <v>485</v>
      </c>
      <c r="F22" s="2">
        <f>E22/D22*100</f>
        <v>377.9220779220779</v>
      </c>
      <c r="G22" s="2">
        <f>E22/C22*100</f>
        <v>125.97402597402598</v>
      </c>
    </row>
    <row r="23" spans="1:7" ht="12.75">
      <c r="A23" s="54" t="s">
        <v>26</v>
      </c>
      <c r="B23" s="53" t="s">
        <v>27</v>
      </c>
      <c r="C23" s="37"/>
      <c r="D23" s="38"/>
      <c r="E23" s="46"/>
      <c r="F23" s="2"/>
      <c r="G23" s="2"/>
    </row>
    <row r="24" spans="1:7" ht="15.75" customHeight="1">
      <c r="A24" s="48" t="s">
        <v>28</v>
      </c>
      <c r="B24" s="53" t="s">
        <v>29</v>
      </c>
      <c r="C24" s="37">
        <v>15</v>
      </c>
      <c r="D24" s="38">
        <f>C24/12*4</f>
        <v>5</v>
      </c>
      <c r="E24" s="46">
        <v>62</v>
      </c>
      <c r="F24" s="2">
        <f>E24/D24*100</f>
        <v>1240</v>
      </c>
      <c r="G24" s="2">
        <f>E24/C24*100</f>
        <v>413.33333333333337</v>
      </c>
    </row>
    <row r="25" spans="1:7" ht="13.5" thickBot="1">
      <c r="A25" s="55" t="s">
        <v>30</v>
      </c>
      <c r="B25" s="56" t="s">
        <v>31</v>
      </c>
      <c r="C25" s="57"/>
      <c r="D25" s="58"/>
      <c r="E25" s="56">
        <v>-25</v>
      </c>
      <c r="F25" s="59"/>
      <c r="G25" s="59"/>
    </row>
    <row r="26" spans="1:7" ht="15" customHeight="1" thickBot="1">
      <c r="A26" s="60" t="s">
        <v>32</v>
      </c>
      <c r="B26" s="61" t="s">
        <v>33</v>
      </c>
      <c r="C26" s="62">
        <f>C27+C37</f>
        <v>279045</v>
      </c>
      <c r="D26" s="62">
        <f>D27+D37</f>
        <v>60010</v>
      </c>
      <c r="E26" s="62">
        <f>E27+E37</f>
        <v>90107</v>
      </c>
      <c r="F26" s="63">
        <f>E26/D26*100</f>
        <v>150.15330778203634</v>
      </c>
      <c r="G26" s="63">
        <f>E26/C26*100</f>
        <v>32.2912075113333</v>
      </c>
    </row>
    <row r="27" spans="1:7" ht="28.5" customHeight="1" thickBot="1">
      <c r="A27" s="64" t="s">
        <v>34</v>
      </c>
      <c r="B27" s="65" t="s">
        <v>35</v>
      </c>
      <c r="C27" s="62">
        <f>SUM(C28,C30,C33,C34,C35)</f>
        <v>279045</v>
      </c>
      <c r="D27" s="62">
        <f>SUM(D28,D30,D33,D34,D35)</f>
        <v>60010</v>
      </c>
      <c r="E27" s="62">
        <f>SUM(E28,E30,E33,E34,E35)</f>
        <v>93214</v>
      </c>
      <c r="F27" s="63">
        <f>E27/D27*100</f>
        <v>155.33077820363272</v>
      </c>
      <c r="G27" s="63">
        <f>E27/C27*100</f>
        <v>33.404647995842964</v>
      </c>
    </row>
    <row r="28" spans="1:7" ht="25.5">
      <c r="A28" s="66" t="s">
        <v>128</v>
      </c>
      <c r="B28" s="67" t="s">
        <v>127</v>
      </c>
      <c r="C28" s="68">
        <v>36448</v>
      </c>
      <c r="D28" s="68">
        <v>9111</v>
      </c>
      <c r="E28" s="69">
        <v>12148</v>
      </c>
      <c r="F28" s="2">
        <f aca="true" t="shared" si="0" ref="F28:F34">E28/D28*100</f>
        <v>133.33333333333331</v>
      </c>
      <c r="G28" s="2">
        <f>E28/C28*100</f>
        <v>33.32967515364354</v>
      </c>
    </row>
    <row r="29" spans="1:7" ht="12.75">
      <c r="A29" s="70">
        <v>20215001</v>
      </c>
      <c r="B29" s="71" t="s">
        <v>91</v>
      </c>
      <c r="C29" s="68">
        <v>36448</v>
      </c>
      <c r="D29" s="68">
        <v>9111</v>
      </c>
      <c r="E29" s="69">
        <v>12148</v>
      </c>
      <c r="F29" s="2">
        <f t="shared" si="0"/>
        <v>133.33333333333331</v>
      </c>
      <c r="G29" s="2">
        <f>E29/C29*100</f>
        <v>33.32967515364354</v>
      </c>
    </row>
    <row r="30" spans="1:7" ht="29.25" customHeight="1">
      <c r="A30" s="51" t="s">
        <v>123</v>
      </c>
      <c r="B30" s="53" t="s">
        <v>124</v>
      </c>
      <c r="C30" s="47">
        <v>94845</v>
      </c>
      <c r="D30" s="47">
        <v>15918</v>
      </c>
      <c r="E30" s="46">
        <v>26050</v>
      </c>
      <c r="F30" s="2">
        <f t="shared" si="0"/>
        <v>163.65121246387736</v>
      </c>
      <c r="G30" s="2">
        <f>E30/C30*100</f>
        <v>27.465865359270385</v>
      </c>
    </row>
    <row r="31" spans="1:7" ht="51" hidden="1">
      <c r="A31" s="51" t="s">
        <v>92</v>
      </c>
      <c r="B31" s="72" t="s">
        <v>93</v>
      </c>
      <c r="C31" s="47"/>
      <c r="D31" s="47"/>
      <c r="E31" s="46"/>
      <c r="F31" s="2"/>
      <c r="G31" s="2"/>
    </row>
    <row r="32" spans="1:7" ht="12.75" customHeight="1" hidden="1">
      <c r="A32" s="42"/>
      <c r="B32" s="73"/>
      <c r="C32" s="47"/>
      <c r="D32" s="47"/>
      <c r="E32" s="46"/>
      <c r="F32" s="2" t="e">
        <f t="shared" si="0"/>
        <v>#DIV/0!</v>
      </c>
      <c r="G32" s="2" t="e">
        <f>E32/C32*100</f>
        <v>#DIV/0!</v>
      </c>
    </row>
    <row r="33" spans="1:7" ht="31.5" customHeight="1">
      <c r="A33" s="74" t="s">
        <v>126</v>
      </c>
      <c r="B33" s="53" t="s">
        <v>125</v>
      </c>
      <c r="C33" s="47">
        <v>147594</v>
      </c>
      <c r="D33" s="47">
        <v>34937</v>
      </c>
      <c r="E33" s="46">
        <v>54961</v>
      </c>
      <c r="F33" s="2">
        <f t="shared" si="0"/>
        <v>157.31459484214443</v>
      </c>
      <c r="G33" s="2">
        <f>E33/C33*100</f>
        <v>37.23796360285648</v>
      </c>
    </row>
    <row r="34" spans="1:7" ht="15" customHeight="1">
      <c r="A34" s="75" t="s">
        <v>129</v>
      </c>
      <c r="B34" s="76" t="s">
        <v>36</v>
      </c>
      <c r="C34" s="47">
        <v>110</v>
      </c>
      <c r="D34" s="47">
        <v>44</v>
      </c>
      <c r="E34" s="46">
        <v>55</v>
      </c>
      <c r="F34" s="2">
        <f t="shared" si="0"/>
        <v>125</v>
      </c>
      <c r="G34" s="2">
        <f>E34/C34*100</f>
        <v>50</v>
      </c>
    </row>
    <row r="35" spans="1:7" ht="24.75" customHeight="1">
      <c r="A35" s="51" t="s">
        <v>37</v>
      </c>
      <c r="B35" s="53" t="s">
        <v>94</v>
      </c>
      <c r="C35" s="47">
        <v>48</v>
      </c>
      <c r="D35" s="47"/>
      <c r="E35" s="46"/>
      <c r="F35" s="2"/>
      <c r="G35" s="2">
        <f>E35/C35*100</f>
        <v>0</v>
      </c>
    </row>
    <row r="36" spans="1:7" ht="26.25" customHeight="1">
      <c r="A36" s="77" t="s">
        <v>37</v>
      </c>
      <c r="B36" s="78" t="s">
        <v>38</v>
      </c>
      <c r="C36" s="59"/>
      <c r="D36" s="59"/>
      <c r="E36" s="56"/>
      <c r="F36" s="59"/>
      <c r="G36" s="59"/>
    </row>
    <row r="37" spans="1:7" ht="54" customHeight="1" thickBot="1">
      <c r="A37" s="77" t="s">
        <v>130</v>
      </c>
      <c r="B37" s="78" t="s">
        <v>95</v>
      </c>
      <c r="C37" s="59"/>
      <c r="D37" s="56"/>
      <c r="E37" s="59">
        <v>-3107</v>
      </c>
      <c r="F37" s="56"/>
      <c r="G37" s="59"/>
    </row>
    <row r="38" spans="1:7" ht="27" customHeight="1" thickBot="1">
      <c r="A38" s="79" t="s">
        <v>39</v>
      </c>
      <c r="B38" s="80" t="s">
        <v>40</v>
      </c>
      <c r="C38" s="62"/>
      <c r="D38" s="62"/>
      <c r="E38" s="81"/>
      <c r="F38" s="62"/>
      <c r="G38" s="62"/>
    </row>
    <row r="39" spans="1:7" ht="18" customHeight="1" thickBot="1">
      <c r="A39" s="82" t="s">
        <v>41</v>
      </c>
      <c r="B39" s="83"/>
      <c r="C39" s="62">
        <f>C8+C26</f>
        <v>390066</v>
      </c>
      <c r="D39" s="62">
        <f>D8+D26</f>
        <v>97017</v>
      </c>
      <c r="E39" s="62">
        <f>E8+E26</f>
        <v>127837</v>
      </c>
      <c r="F39" s="84">
        <f>E39/D39*100</f>
        <v>131.76762835379367</v>
      </c>
      <c r="G39" s="84">
        <f>E39/C39*100</f>
        <v>32.773171719657704</v>
      </c>
    </row>
    <row r="40" ht="10.5" customHeight="1">
      <c r="A40" s="85"/>
    </row>
    <row r="41" ht="12.75" hidden="1"/>
    <row r="42" spans="1:2" ht="14.25">
      <c r="A42" s="86" t="s">
        <v>116</v>
      </c>
      <c r="B42" s="86"/>
    </row>
    <row r="43" spans="1:2" ht="14.25">
      <c r="A43" s="87" t="s">
        <v>115</v>
      </c>
      <c r="B43" s="87"/>
    </row>
    <row r="45" ht="12.75">
      <c r="A45" s="8" t="s">
        <v>117</v>
      </c>
    </row>
    <row r="46" ht="12.75">
      <c r="A46" s="8" t="s">
        <v>118</v>
      </c>
    </row>
  </sheetData>
  <sheetProtection/>
  <mergeCells count="12">
    <mergeCell ref="B5:B7"/>
    <mergeCell ref="C5:C7"/>
    <mergeCell ref="D5:D7"/>
    <mergeCell ref="A42:B42"/>
    <mergeCell ref="A2:G2"/>
    <mergeCell ref="A3:G3"/>
    <mergeCell ref="E4:G4"/>
    <mergeCell ref="E5:E7"/>
    <mergeCell ref="F5:F7"/>
    <mergeCell ref="G5:G7"/>
    <mergeCell ref="A39:B39"/>
    <mergeCell ref="A5:A7"/>
  </mergeCells>
  <printOptions/>
  <pageMargins left="0.5511811023622047" right="0.2362204724409449" top="0.1968503937007874" bottom="0.1968503937007874" header="0.196850393700787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1">
      <selection activeCell="R11" sqref="R11"/>
    </sheetView>
  </sheetViews>
  <sheetFormatPr defaultColWidth="9.140625" defaultRowHeight="12.75"/>
  <cols>
    <col min="1" max="1" width="6.7109375" style="8" customWidth="1"/>
    <col min="2" max="2" width="59.421875" style="8" customWidth="1"/>
    <col min="3" max="3" width="9.421875" style="8" customWidth="1"/>
    <col min="4" max="4" width="8.421875" style="8" hidden="1" customWidth="1"/>
    <col min="5" max="5" width="8.7109375" style="8" customWidth="1"/>
    <col min="6" max="6" width="6.7109375" style="8" hidden="1" customWidth="1"/>
    <col min="7" max="7" width="8.28125" style="8" customWidth="1"/>
    <col min="8" max="16384" width="9.140625" style="8" customWidth="1"/>
  </cols>
  <sheetData>
    <row r="1" spans="1:7" ht="12.75">
      <c r="A1" s="11" t="s">
        <v>106</v>
      </c>
      <c r="B1" s="11"/>
      <c r="C1" s="11"/>
      <c r="D1" s="11"/>
      <c r="E1" s="11"/>
      <c r="F1" s="11"/>
      <c r="G1" s="11"/>
    </row>
    <row r="2" spans="1:7" ht="12.75">
      <c r="A2" s="11" t="s">
        <v>132</v>
      </c>
      <c r="B2" s="11"/>
      <c r="C2" s="11"/>
      <c r="D2" s="11"/>
      <c r="E2" s="11"/>
      <c r="F2" s="11"/>
      <c r="G2" s="11"/>
    </row>
    <row r="3" spans="5:7" ht="12.75" customHeight="1" thickBot="1">
      <c r="E3" s="88" t="s">
        <v>42</v>
      </c>
      <c r="F3" s="88"/>
      <c r="G3" s="88"/>
    </row>
    <row r="4" spans="1:7" s="94" customFormat="1" ht="38.25" customHeight="1" thickBot="1">
      <c r="A4" s="89" t="s">
        <v>43</v>
      </c>
      <c r="B4" s="90" t="s">
        <v>44</v>
      </c>
      <c r="C4" s="91" t="s">
        <v>84</v>
      </c>
      <c r="D4" s="92" t="s">
        <v>45</v>
      </c>
      <c r="E4" s="91" t="s">
        <v>46</v>
      </c>
      <c r="F4" s="91" t="s">
        <v>47</v>
      </c>
      <c r="G4" s="93" t="s">
        <v>119</v>
      </c>
    </row>
    <row r="5" spans="1:7" ht="12" customHeight="1" thickBot="1">
      <c r="A5" s="95">
        <v>100</v>
      </c>
      <c r="B5" s="96" t="s">
        <v>48</v>
      </c>
      <c r="C5" s="97">
        <f>SUM(C6:C13)</f>
        <v>42127</v>
      </c>
      <c r="D5" s="97">
        <f>SUM(D6:D13)</f>
        <v>0</v>
      </c>
      <c r="E5" s="97">
        <f>SUM(E6:E13)</f>
        <v>11984</v>
      </c>
      <c r="F5" s="98"/>
      <c r="G5" s="99">
        <f>E5/C5*100</f>
        <v>28.447314074109244</v>
      </c>
    </row>
    <row r="6" spans="1:7" s="106" customFormat="1" ht="12.75" customHeight="1">
      <c r="A6" s="100">
        <v>102</v>
      </c>
      <c r="B6" s="101" t="s">
        <v>82</v>
      </c>
      <c r="C6" s="102">
        <v>1351</v>
      </c>
      <c r="D6" s="103"/>
      <c r="E6" s="104">
        <v>367</v>
      </c>
      <c r="F6" s="103"/>
      <c r="G6" s="105">
        <f>E6/C6*100</f>
        <v>27.165062916358252</v>
      </c>
    </row>
    <row r="7" spans="1:7" ht="23.25" customHeight="1">
      <c r="A7" s="107">
        <v>103</v>
      </c>
      <c r="B7" s="108" t="s">
        <v>49</v>
      </c>
      <c r="C7" s="109">
        <v>695</v>
      </c>
      <c r="D7" s="110"/>
      <c r="E7" s="109">
        <v>286</v>
      </c>
      <c r="F7" s="110"/>
      <c r="G7" s="7">
        <f>E7/C7*100</f>
        <v>41.15107913669065</v>
      </c>
    </row>
    <row r="8" spans="1:7" ht="24" customHeight="1">
      <c r="A8" s="107">
        <v>104</v>
      </c>
      <c r="B8" s="108" t="s">
        <v>83</v>
      </c>
      <c r="C8" s="109">
        <v>14550</v>
      </c>
      <c r="D8" s="110"/>
      <c r="E8" s="109">
        <v>4009</v>
      </c>
      <c r="F8" s="110"/>
      <c r="G8" s="7">
        <f aca="true" t="shared" si="0" ref="G8:G14">E8/C8*100</f>
        <v>27.553264604810995</v>
      </c>
    </row>
    <row r="9" spans="1:7" ht="12.75">
      <c r="A9" s="3">
        <v>105</v>
      </c>
      <c r="B9" s="4" t="s">
        <v>122</v>
      </c>
      <c r="C9" s="5">
        <v>90</v>
      </c>
      <c r="D9" s="6"/>
      <c r="E9" s="5"/>
      <c r="F9" s="6"/>
      <c r="G9" s="7"/>
    </row>
    <row r="10" spans="1:7" ht="24.75" customHeight="1">
      <c r="A10" s="3">
        <v>106</v>
      </c>
      <c r="B10" s="4" t="s">
        <v>111</v>
      </c>
      <c r="C10" s="5">
        <v>5144</v>
      </c>
      <c r="D10" s="6"/>
      <c r="E10" s="5">
        <v>1464</v>
      </c>
      <c r="F10" s="6"/>
      <c r="G10" s="7">
        <f t="shared" si="0"/>
        <v>28.46034214618974</v>
      </c>
    </row>
    <row r="11" spans="1:7" ht="14.25" customHeight="1">
      <c r="A11" s="3">
        <v>107</v>
      </c>
      <c r="B11" s="4" t="s">
        <v>112</v>
      </c>
      <c r="C11" s="5"/>
      <c r="D11" s="6"/>
      <c r="E11" s="5"/>
      <c r="F11" s="6"/>
      <c r="G11" s="7"/>
    </row>
    <row r="12" spans="1:7" ht="12.75" customHeight="1">
      <c r="A12" s="3">
        <v>111</v>
      </c>
      <c r="B12" s="4" t="s">
        <v>113</v>
      </c>
      <c r="C12" s="5">
        <v>266</v>
      </c>
      <c r="D12" s="6"/>
      <c r="E12" s="5">
        <v>0</v>
      </c>
      <c r="F12" s="6"/>
      <c r="G12" s="7"/>
    </row>
    <row r="13" spans="1:7" ht="12.75" customHeight="1" thickBot="1">
      <c r="A13" s="111">
        <v>113</v>
      </c>
      <c r="B13" s="112" t="s">
        <v>51</v>
      </c>
      <c r="C13" s="113">
        <v>20031</v>
      </c>
      <c r="D13" s="114"/>
      <c r="E13" s="113">
        <v>5858</v>
      </c>
      <c r="F13" s="114"/>
      <c r="G13" s="115">
        <f t="shared" si="0"/>
        <v>29.2446707603215</v>
      </c>
    </row>
    <row r="14" spans="1:7" ht="12.75" customHeight="1" thickBot="1">
      <c r="A14" s="116">
        <v>200</v>
      </c>
      <c r="B14" s="117" t="s">
        <v>114</v>
      </c>
      <c r="C14" s="97">
        <v>449</v>
      </c>
      <c r="D14" s="98"/>
      <c r="E14" s="97">
        <v>113</v>
      </c>
      <c r="F14" s="98"/>
      <c r="G14" s="99">
        <f t="shared" si="0"/>
        <v>25.16703786191537</v>
      </c>
    </row>
    <row r="15" spans="1:7" ht="14.25" customHeight="1" thickBot="1">
      <c r="A15" s="118">
        <v>300</v>
      </c>
      <c r="B15" s="119" t="s">
        <v>52</v>
      </c>
      <c r="C15" s="1">
        <f>SUM(C16:C18)</f>
        <v>5098</v>
      </c>
      <c r="D15" s="1">
        <f>SUM(D16:D18)</f>
        <v>0</v>
      </c>
      <c r="E15" s="1">
        <f>SUM(E16:E18)</f>
        <v>1400</v>
      </c>
      <c r="F15" s="120"/>
      <c r="G15" s="99">
        <f>E15/C15*100</f>
        <v>27.46174970576697</v>
      </c>
    </row>
    <row r="16" spans="1:7" ht="26.25" customHeight="1">
      <c r="A16" s="121">
        <v>309</v>
      </c>
      <c r="B16" s="108" t="s">
        <v>96</v>
      </c>
      <c r="C16" s="122">
        <v>4836</v>
      </c>
      <c r="D16" s="123"/>
      <c r="E16" s="122">
        <v>1395</v>
      </c>
      <c r="F16" s="123"/>
      <c r="G16" s="7">
        <f aca="true" t="shared" si="1" ref="G16:G31">E16/C16*100</f>
        <v>28.846153846153843</v>
      </c>
    </row>
    <row r="17" spans="1:7" ht="13.5" customHeight="1">
      <c r="A17" s="124">
        <v>310</v>
      </c>
      <c r="B17" s="108" t="s">
        <v>53</v>
      </c>
      <c r="C17" s="109">
        <v>150</v>
      </c>
      <c r="D17" s="110"/>
      <c r="E17" s="109">
        <v>0</v>
      </c>
      <c r="F17" s="110"/>
      <c r="G17" s="7">
        <f t="shared" si="1"/>
        <v>0</v>
      </c>
    </row>
    <row r="18" spans="1:7" ht="24" customHeight="1" thickBot="1">
      <c r="A18" s="125">
        <v>314</v>
      </c>
      <c r="B18" s="126" t="s">
        <v>97</v>
      </c>
      <c r="C18" s="127">
        <v>112</v>
      </c>
      <c r="D18" s="128"/>
      <c r="E18" s="127">
        <v>5</v>
      </c>
      <c r="F18" s="128"/>
      <c r="G18" s="7">
        <f t="shared" si="1"/>
        <v>4.464285714285714</v>
      </c>
    </row>
    <row r="19" spans="1:7" ht="12.75" customHeight="1" thickBot="1">
      <c r="A19" s="118">
        <v>400</v>
      </c>
      <c r="B19" s="129" t="s">
        <v>54</v>
      </c>
      <c r="C19" s="1">
        <f>SUM(C20:C26)</f>
        <v>28113</v>
      </c>
      <c r="D19" s="1">
        <f>SUM(D20:D26)</f>
        <v>0</v>
      </c>
      <c r="E19" s="1">
        <f>SUM(E20:E26)</f>
        <v>4933</v>
      </c>
      <c r="F19" s="120"/>
      <c r="G19" s="99">
        <f>E19/C19*100</f>
        <v>17.547042293600825</v>
      </c>
    </row>
    <row r="20" spans="1:7" ht="12" customHeight="1">
      <c r="A20" s="130">
        <v>405</v>
      </c>
      <c r="B20" s="131" t="s">
        <v>55</v>
      </c>
      <c r="C20" s="132">
        <v>213</v>
      </c>
      <c r="D20" s="133"/>
      <c r="E20" s="132">
        <v>56</v>
      </c>
      <c r="F20" s="133"/>
      <c r="G20" s="7">
        <v>0</v>
      </c>
    </row>
    <row r="21" spans="1:7" ht="12" customHeight="1">
      <c r="A21" s="134">
        <v>406</v>
      </c>
      <c r="B21" s="135" t="s">
        <v>56</v>
      </c>
      <c r="C21" s="122">
        <v>6528</v>
      </c>
      <c r="D21" s="123"/>
      <c r="E21" s="122">
        <v>539</v>
      </c>
      <c r="F21" s="123"/>
      <c r="G21" s="7"/>
    </row>
    <row r="22" spans="1:7" ht="12" customHeight="1">
      <c r="A22" s="134">
        <v>407</v>
      </c>
      <c r="B22" s="136" t="s">
        <v>57</v>
      </c>
      <c r="C22" s="122"/>
      <c r="D22" s="123"/>
      <c r="E22" s="122"/>
      <c r="F22" s="123"/>
      <c r="G22" s="7"/>
    </row>
    <row r="23" spans="1:7" ht="12" customHeight="1">
      <c r="A23" s="137">
        <v>408</v>
      </c>
      <c r="B23" s="138" t="s">
        <v>58</v>
      </c>
      <c r="C23" s="127">
        <v>84</v>
      </c>
      <c r="D23" s="128"/>
      <c r="E23" s="127">
        <v>29</v>
      </c>
      <c r="F23" s="128"/>
      <c r="G23" s="7"/>
    </row>
    <row r="24" spans="1:7" ht="12" customHeight="1">
      <c r="A24" s="139">
        <v>409</v>
      </c>
      <c r="B24" s="140" t="s">
        <v>98</v>
      </c>
      <c r="C24" s="109">
        <v>16170</v>
      </c>
      <c r="D24" s="141"/>
      <c r="E24" s="142">
        <v>3891</v>
      </c>
      <c r="F24" s="143"/>
      <c r="G24" s="7">
        <f t="shared" si="1"/>
        <v>24.06307977736549</v>
      </c>
    </row>
    <row r="25" spans="1:7" ht="12" customHeight="1">
      <c r="A25" s="139">
        <v>410</v>
      </c>
      <c r="B25" s="140" t="s">
        <v>99</v>
      </c>
      <c r="C25" s="109">
        <v>50</v>
      </c>
      <c r="D25" s="141"/>
      <c r="E25" s="142"/>
      <c r="F25" s="143"/>
      <c r="G25" s="7">
        <f t="shared" si="1"/>
        <v>0</v>
      </c>
    </row>
    <row r="26" spans="1:7" ht="12" customHeight="1" thickBot="1">
      <c r="A26" s="137">
        <v>412</v>
      </c>
      <c r="B26" s="144" t="s">
        <v>59</v>
      </c>
      <c r="C26" s="127">
        <v>5068</v>
      </c>
      <c r="D26" s="128"/>
      <c r="E26" s="127">
        <v>418</v>
      </c>
      <c r="F26" s="128"/>
      <c r="G26" s="7">
        <f t="shared" si="1"/>
        <v>8.24782951854775</v>
      </c>
    </row>
    <row r="27" spans="1:7" s="9" customFormat="1" ht="15.75" customHeight="1" thickBot="1">
      <c r="A27" s="145">
        <v>500</v>
      </c>
      <c r="B27" s="146" t="s">
        <v>60</v>
      </c>
      <c r="C27" s="147">
        <f>SUM(C28:C31)</f>
        <v>57395</v>
      </c>
      <c r="D27" s="147">
        <f>SUM(D28:D31)</f>
        <v>0</v>
      </c>
      <c r="E27" s="147">
        <f>SUM(E28:E31)</f>
        <v>6882</v>
      </c>
      <c r="F27" s="148"/>
      <c r="G27" s="99">
        <f>E27/C27*100</f>
        <v>11.990591514940325</v>
      </c>
    </row>
    <row r="28" spans="1:7" ht="12" customHeight="1">
      <c r="A28" s="149">
        <v>501</v>
      </c>
      <c r="B28" s="150" t="s">
        <v>61</v>
      </c>
      <c r="C28" s="109">
        <v>1350</v>
      </c>
      <c r="D28" s="110"/>
      <c r="E28" s="109">
        <v>171</v>
      </c>
      <c r="F28" s="110"/>
      <c r="G28" s="7">
        <f t="shared" si="1"/>
        <v>12.666666666666668</v>
      </c>
    </row>
    <row r="29" spans="1:7" ht="12" customHeight="1">
      <c r="A29" s="149">
        <v>502</v>
      </c>
      <c r="B29" s="150" t="s">
        <v>62</v>
      </c>
      <c r="C29" s="109">
        <v>17033</v>
      </c>
      <c r="D29" s="110"/>
      <c r="E29" s="109">
        <v>117</v>
      </c>
      <c r="F29" s="110"/>
      <c r="G29" s="7">
        <f t="shared" si="1"/>
        <v>0.6869018963189103</v>
      </c>
    </row>
    <row r="30" spans="1:7" ht="12" customHeight="1">
      <c r="A30" s="151">
        <v>503</v>
      </c>
      <c r="B30" s="152" t="s">
        <v>63</v>
      </c>
      <c r="C30" s="5">
        <v>33423</v>
      </c>
      <c r="D30" s="6"/>
      <c r="E30" s="5">
        <v>4536</v>
      </c>
      <c r="F30" s="6"/>
      <c r="G30" s="7">
        <f t="shared" si="1"/>
        <v>13.571492684678216</v>
      </c>
    </row>
    <row r="31" spans="1:7" ht="12" customHeight="1" thickBot="1">
      <c r="A31" s="151">
        <v>505</v>
      </c>
      <c r="B31" s="152" t="s">
        <v>64</v>
      </c>
      <c r="C31" s="5">
        <v>5589</v>
      </c>
      <c r="D31" s="6"/>
      <c r="E31" s="5">
        <v>2058</v>
      </c>
      <c r="F31" s="6"/>
      <c r="G31" s="7">
        <f t="shared" si="1"/>
        <v>36.822329575952764</v>
      </c>
    </row>
    <row r="32" spans="1:7" s="9" customFormat="1" ht="12" customHeight="1" thickBot="1">
      <c r="A32" s="145">
        <v>600</v>
      </c>
      <c r="B32" s="146" t="s">
        <v>65</v>
      </c>
      <c r="C32" s="147">
        <v>389</v>
      </c>
      <c r="D32" s="148"/>
      <c r="E32" s="147"/>
      <c r="F32" s="148"/>
      <c r="G32" s="99">
        <f>E32/C32*100</f>
        <v>0</v>
      </c>
    </row>
    <row r="33" spans="1:7" s="9" customFormat="1" ht="12" customHeight="1" thickBot="1">
      <c r="A33" s="95">
        <v>700</v>
      </c>
      <c r="B33" s="96" t="s">
        <v>66</v>
      </c>
      <c r="C33" s="153">
        <f>SUM(C34:C38)</f>
        <v>214698</v>
      </c>
      <c r="D33" s="153">
        <f>SUM(D34:D38)</f>
        <v>0</v>
      </c>
      <c r="E33" s="153">
        <f>SUM(E34:E38)+1</f>
        <v>62564</v>
      </c>
      <c r="F33" s="154"/>
      <c r="G33" s="99">
        <f>E33/C33*100</f>
        <v>29.14046707468165</v>
      </c>
    </row>
    <row r="34" spans="1:7" s="9" customFormat="1" ht="12" customHeight="1">
      <c r="A34" s="155">
        <v>701</v>
      </c>
      <c r="B34" s="156" t="s">
        <v>67</v>
      </c>
      <c r="C34" s="157">
        <v>82307</v>
      </c>
      <c r="D34" s="156"/>
      <c r="E34" s="157">
        <v>24883</v>
      </c>
      <c r="F34" s="156"/>
      <c r="G34" s="7">
        <f aca="true" t="shared" si="2" ref="G34:G45">E34/C34*100</f>
        <v>30.231936530307262</v>
      </c>
    </row>
    <row r="35" spans="1:7" s="9" customFormat="1" ht="12" customHeight="1">
      <c r="A35" s="149">
        <v>702</v>
      </c>
      <c r="B35" s="150" t="s">
        <v>68</v>
      </c>
      <c r="C35" s="158">
        <v>81506</v>
      </c>
      <c r="D35" s="150"/>
      <c r="E35" s="158">
        <v>24138</v>
      </c>
      <c r="F35" s="150"/>
      <c r="G35" s="7">
        <f t="shared" si="2"/>
        <v>29.614997668883277</v>
      </c>
    </row>
    <row r="36" spans="1:7" s="9" customFormat="1" ht="12" customHeight="1">
      <c r="A36" s="149">
        <v>703</v>
      </c>
      <c r="B36" s="150" t="s">
        <v>131</v>
      </c>
      <c r="C36" s="158">
        <v>32009</v>
      </c>
      <c r="D36" s="150"/>
      <c r="E36" s="158">
        <v>10059</v>
      </c>
      <c r="F36" s="150"/>
      <c r="G36" s="7">
        <f t="shared" si="2"/>
        <v>31.425536567840297</v>
      </c>
    </row>
    <row r="37" spans="1:7" s="9" customFormat="1" ht="12" customHeight="1">
      <c r="A37" s="149">
        <v>707</v>
      </c>
      <c r="B37" s="159" t="s">
        <v>69</v>
      </c>
      <c r="C37" s="158">
        <v>12648</v>
      </c>
      <c r="D37" s="150"/>
      <c r="E37" s="158">
        <v>1834</v>
      </c>
      <c r="F37" s="150"/>
      <c r="G37" s="7">
        <f t="shared" si="2"/>
        <v>14.50031625553447</v>
      </c>
    </row>
    <row r="38" spans="1:7" s="9" customFormat="1" ht="12" customHeight="1" thickBot="1">
      <c r="A38" s="151">
        <v>709</v>
      </c>
      <c r="B38" s="160" t="s">
        <v>70</v>
      </c>
      <c r="C38" s="161">
        <v>6228</v>
      </c>
      <c r="D38" s="152"/>
      <c r="E38" s="161">
        <v>1649</v>
      </c>
      <c r="F38" s="152"/>
      <c r="G38" s="7">
        <f t="shared" si="2"/>
        <v>26.477199743095696</v>
      </c>
    </row>
    <row r="39" spans="1:7" s="9" customFormat="1" ht="12" customHeight="1" thickBot="1">
      <c r="A39" s="118">
        <v>800</v>
      </c>
      <c r="B39" s="129" t="s">
        <v>71</v>
      </c>
      <c r="C39" s="147">
        <f>SUM(C40:C41)</f>
        <v>27923</v>
      </c>
      <c r="D39" s="147">
        <f>SUM(D40:D41)</f>
        <v>0</v>
      </c>
      <c r="E39" s="147">
        <f>SUM(E40:E41)</f>
        <v>8441</v>
      </c>
      <c r="F39" s="148"/>
      <c r="G39" s="99">
        <f>E39/C39*100</f>
        <v>30.22955986104645</v>
      </c>
    </row>
    <row r="40" spans="1:7" s="9" customFormat="1" ht="12" customHeight="1">
      <c r="A40" s="155">
        <v>801</v>
      </c>
      <c r="B40" s="156" t="s">
        <v>72</v>
      </c>
      <c r="C40" s="157">
        <v>26422</v>
      </c>
      <c r="D40" s="156"/>
      <c r="E40" s="157">
        <v>7908</v>
      </c>
      <c r="F40" s="156"/>
      <c r="G40" s="7">
        <f t="shared" si="2"/>
        <v>29.929604117780638</v>
      </c>
    </row>
    <row r="41" spans="1:7" s="9" customFormat="1" ht="12" customHeight="1" thickBot="1">
      <c r="A41" s="151">
        <v>804</v>
      </c>
      <c r="B41" s="152" t="s">
        <v>73</v>
      </c>
      <c r="C41" s="161">
        <v>1501</v>
      </c>
      <c r="D41" s="152"/>
      <c r="E41" s="161">
        <v>533</v>
      </c>
      <c r="F41" s="152"/>
      <c r="G41" s="7">
        <f t="shared" si="2"/>
        <v>35.509660226515656</v>
      </c>
    </row>
    <row r="42" spans="1:7" s="9" customFormat="1" ht="12" customHeight="1" thickBot="1">
      <c r="A42" s="162">
        <v>1000</v>
      </c>
      <c r="B42" s="129" t="s">
        <v>75</v>
      </c>
      <c r="C42" s="147">
        <f>SUM(C43:C45)</f>
        <v>46070</v>
      </c>
      <c r="D42" s="147">
        <f>SUM(D43:D45)</f>
        <v>0</v>
      </c>
      <c r="E42" s="147">
        <f>SUM(E43:E45)</f>
        <v>16448</v>
      </c>
      <c r="F42" s="148"/>
      <c r="G42" s="99">
        <f>E42/C42*100</f>
        <v>35.70219231604081</v>
      </c>
    </row>
    <row r="43" spans="1:7" s="9" customFormat="1" ht="12" customHeight="1">
      <c r="A43" s="163">
        <v>1002</v>
      </c>
      <c r="B43" s="164" t="s">
        <v>100</v>
      </c>
      <c r="C43" s="158"/>
      <c r="D43" s="156"/>
      <c r="E43" s="158"/>
      <c r="F43" s="156"/>
      <c r="G43" s="7"/>
    </row>
    <row r="44" spans="1:7" s="166" customFormat="1" ht="12" customHeight="1">
      <c r="A44" s="165">
        <v>1003</v>
      </c>
      <c r="B44" s="159" t="s">
        <v>76</v>
      </c>
      <c r="C44" s="164">
        <v>43865</v>
      </c>
      <c r="D44" s="159"/>
      <c r="E44" s="164">
        <v>15665</v>
      </c>
      <c r="F44" s="159"/>
      <c r="G44" s="7">
        <f t="shared" si="2"/>
        <v>35.71184315513508</v>
      </c>
    </row>
    <row r="45" spans="1:7" s="9" customFormat="1" ht="12" customHeight="1" thickBot="1">
      <c r="A45" s="167">
        <v>1006</v>
      </c>
      <c r="B45" s="168" t="s">
        <v>77</v>
      </c>
      <c r="C45" s="169">
        <v>2205</v>
      </c>
      <c r="D45" s="170"/>
      <c r="E45" s="169">
        <v>783</v>
      </c>
      <c r="F45" s="170"/>
      <c r="G45" s="7">
        <f t="shared" si="2"/>
        <v>35.51020408163265</v>
      </c>
    </row>
    <row r="46" spans="1:7" ht="13.5" customHeight="1" hidden="1">
      <c r="A46" s="171">
        <v>1101</v>
      </c>
      <c r="B46" s="172" t="s">
        <v>78</v>
      </c>
      <c r="C46" s="132"/>
      <c r="D46" s="133"/>
      <c r="E46" s="132"/>
      <c r="F46" s="133"/>
      <c r="G46" s="173"/>
    </row>
    <row r="47" spans="1:7" ht="13.5" customHeight="1" hidden="1">
      <c r="A47" s="163">
        <v>1102</v>
      </c>
      <c r="B47" s="159" t="s">
        <v>79</v>
      </c>
      <c r="C47" s="109"/>
      <c r="D47" s="110"/>
      <c r="E47" s="109"/>
      <c r="F47" s="110"/>
      <c r="G47" s="7"/>
    </row>
    <row r="48" spans="1:7" ht="14.25" customHeight="1" hidden="1">
      <c r="A48" s="163">
        <v>1103</v>
      </c>
      <c r="B48" s="159" t="s">
        <v>80</v>
      </c>
      <c r="C48" s="109"/>
      <c r="D48" s="110"/>
      <c r="E48" s="109"/>
      <c r="F48" s="110"/>
      <c r="G48" s="7"/>
    </row>
    <row r="49" spans="1:7" ht="13.5" customHeight="1" hidden="1" thickBot="1">
      <c r="A49" s="174">
        <v>1104</v>
      </c>
      <c r="B49" s="144" t="s">
        <v>81</v>
      </c>
      <c r="C49" s="127"/>
      <c r="D49" s="128"/>
      <c r="E49" s="127"/>
      <c r="F49" s="128"/>
      <c r="G49" s="175"/>
    </row>
    <row r="50" spans="1:7" ht="13.5" customHeight="1" thickBot="1">
      <c r="A50" s="162">
        <v>1100</v>
      </c>
      <c r="B50" s="129" t="s">
        <v>74</v>
      </c>
      <c r="C50" s="1">
        <f>SUM(C51:C53)</f>
        <v>1907</v>
      </c>
      <c r="D50" s="1">
        <f>SUM(D51:D53)</f>
        <v>0</v>
      </c>
      <c r="E50" s="1">
        <f>SUM(E51:E53)</f>
        <v>709</v>
      </c>
      <c r="F50" s="176"/>
      <c r="G50" s="99">
        <f>E50/C50*100</f>
        <v>37.17881489250131</v>
      </c>
    </row>
    <row r="51" spans="1:7" ht="13.5" customHeight="1">
      <c r="A51" s="165">
        <v>1101</v>
      </c>
      <c r="B51" s="177" t="s">
        <v>101</v>
      </c>
      <c r="C51" s="122">
        <v>1907</v>
      </c>
      <c r="D51" s="178"/>
      <c r="E51" s="179">
        <v>709</v>
      </c>
      <c r="F51" s="180"/>
      <c r="G51" s="7">
        <f>E51/C51*100</f>
        <v>37.17881489250131</v>
      </c>
    </row>
    <row r="52" spans="1:7" ht="13.5" customHeight="1">
      <c r="A52" s="163">
        <v>1102</v>
      </c>
      <c r="B52" s="159" t="s">
        <v>102</v>
      </c>
      <c r="C52" s="109"/>
      <c r="D52" s="141"/>
      <c r="E52" s="142"/>
      <c r="F52" s="143"/>
      <c r="G52" s="7"/>
    </row>
    <row r="53" spans="1:7" ht="13.5" customHeight="1" thickBot="1">
      <c r="A53" s="181">
        <v>1103</v>
      </c>
      <c r="B53" s="160" t="s">
        <v>103</v>
      </c>
      <c r="C53" s="5"/>
      <c r="D53" s="182"/>
      <c r="E53" s="183"/>
      <c r="F53" s="184"/>
      <c r="G53" s="7"/>
    </row>
    <row r="54" spans="1:7" ht="13.5" customHeight="1" thickBot="1">
      <c r="A54" s="162">
        <v>1200</v>
      </c>
      <c r="B54" s="129" t="s">
        <v>104</v>
      </c>
      <c r="C54" s="1">
        <v>526</v>
      </c>
      <c r="D54" s="185"/>
      <c r="E54" s="186">
        <v>175</v>
      </c>
      <c r="F54" s="176"/>
      <c r="G54" s="99"/>
    </row>
    <row r="55" spans="1:7" ht="13.5" customHeight="1" thickBot="1">
      <c r="A55" s="187">
        <v>1300</v>
      </c>
      <c r="B55" s="188" t="s">
        <v>50</v>
      </c>
      <c r="C55" s="189">
        <v>1</v>
      </c>
      <c r="D55" s="190"/>
      <c r="E55" s="191"/>
      <c r="F55" s="192"/>
      <c r="G55" s="193">
        <f>E55/C55*100</f>
        <v>0</v>
      </c>
    </row>
    <row r="56" spans="1:7" ht="16.5" customHeight="1" thickBot="1">
      <c r="A56" s="194"/>
      <c r="B56" s="195" t="s">
        <v>105</v>
      </c>
      <c r="C56" s="1">
        <f>C5+C14+C15+C19+C27+C32+C33+C39+C42+C50+C55+C54</f>
        <v>424696</v>
      </c>
      <c r="D56" s="1">
        <f>D5+D14+D15+D19+D27+D32+D33+D39+D42+D50+D55+D54-1</f>
        <v>-1</v>
      </c>
      <c r="E56" s="1">
        <f>E5+E14+E15+E19+E27+E32+E33+E39+E42+E50+E55+E54-1</f>
        <v>113648</v>
      </c>
      <c r="F56" s="176"/>
      <c r="G56" s="99">
        <f>E56/C56*100</f>
        <v>26.759847043532314</v>
      </c>
    </row>
    <row r="57" ht="9.75" customHeight="1"/>
    <row r="58" spans="1:2" ht="14.25">
      <c r="A58" s="86" t="s">
        <v>116</v>
      </c>
      <c r="B58" s="86"/>
    </row>
    <row r="59" spans="1:2" ht="14.25">
      <c r="A59" s="87" t="s">
        <v>115</v>
      </c>
      <c r="B59" s="87"/>
    </row>
    <row r="61" ht="12.75">
      <c r="A61" s="8" t="s">
        <v>117</v>
      </c>
    </row>
    <row r="62" ht="12.75">
      <c r="A62" s="8" t="s">
        <v>118</v>
      </c>
    </row>
  </sheetData>
  <sheetProtection/>
  <mergeCells count="4">
    <mergeCell ref="A58:B58"/>
    <mergeCell ref="A1:G1"/>
    <mergeCell ref="A2:G2"/>
    <mergeCell ref="E3:G3"/>
  </mergeCells>
  <printOptions/>
  <pageMargins left="0.5511811023622047" right="0.31496062992125984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Office</cp:lastModifiedBy>
  <cp:lastPrinted>2015-07-10T09:55:09Z</cp:lastPrinted>
  <dcterms:created xsi:type="dcterms:W3CDTF">1996-10-08T23:32:33Z</dcterms:created>
  <dcterms:modified xsi:type="dcterms:W3CDTF">2018-05-14T08:46:05Z</dcterms:modified>
  <cp:category/>
  <cp:version/>
  <cp:contentType/>
  <cp:contentStatus/>
</cp:coreProperties>
</file>