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<sst xmlns="http://schemas.openxmlformats.org/spreadsheetml/2006/main" count="142" uniqueCount="137">
  <si>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</si>
  <si>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</si>
  <si>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</si>
  <si>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</si>
  <si>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</si>
  <si>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</si>
  <si>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</si>
  <si>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</si>
  <si>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</si>
  <si>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</si>
  <si>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</si>
  <si>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</si>
  <si>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</si>
  <si>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</si>
  <si>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</si>
  <si>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</si>
  <si>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</si>
  <si>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</si>
  <si>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</si>
  <si>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</si>
  <si>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</si>
  <si>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</si>
  <si>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</si>
  <si>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</si>
  <si>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</si>
  <si>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</si>
  <si>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</si>
  <si>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</si>
  <si>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</si>
  <si>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</si>
  <si>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</si>
  <si>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</si>
  <si>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</si>
  <si>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</si>
  <si>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</si>
  <si>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</si>
  <si>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</si>
  <si>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</si>
  <si>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</si>
  <si>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</si>
  <si>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</si>
  <si>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</si>
  <si>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</si>
  <si>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</si>
  <si>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</si>
  <si>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</si>
  <si>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</si>
  <si>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</si>
  <si>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</si>
  <si>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</si>
  <si>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</si>
  <si>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</si>
  <si>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</si>
  <si>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</si>
  <si>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</si>
  <si>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</si>
  <si>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</si>
  <si>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</si>
  <si>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</si>
  <si>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</si>
  <si>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</si>
  <si>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</si>
  <si>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</si>
  <si>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</si>
  <si>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</si>
  <si>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</si>
  <si>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</si>
  <si>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</si>
  <si>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</si>
  <si>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</si>
  <si>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</si>
  <si>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</si>
  <si>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</si>
  <si>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</si>
  <si>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</si>
  <si>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</si>
  <si>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</si>
  <si>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</si>
  <si>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</si>
  <si>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</si>
  <si>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</si>
  <si>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</si>
  <si>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</si>
  <si>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</si>
  <si>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</si>
  <si>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</si>
  <si>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</si>
  <si>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</si>
  <si>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</si>
  <si>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</si>
  <si>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</si>
  <si>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</si>
  <si>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</si>
  <si>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</si>
  <si>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</si>
  <si>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</si>
  <si>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</si>
  <si>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</si>
  <si>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</si>
  <si>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</si>
  <si>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</si>
  <si>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</si>
  <si>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</si>
  <si>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</si>
  <si>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</si>
  <si>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</si>
  <si>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</si>
  <si>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</si>
  <si>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</si>
  <si>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</si>
  <si>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</si>
  <si>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</si>
  <si>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</si>
  <si>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</si>
  <si>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</si>
  <si>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</si>
  <si>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</si>
  <si>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</si>
  <si>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</si>
  <si>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</si>
  <si>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</si>
  <si>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</si>
  <si>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</si>
  <si>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</si>
  <si>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</si>
  <si>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</si>
  <si>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</si>
  <si>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</si>
  <si>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</si>
  <si>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</si>
  <si>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</si>
  <si>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</si>
  <si>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</si>
  <si>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</si>
  <si>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</si>
  <si>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августа 2022 года.</t>
  </si>
  <si>
    <t>по расходам  по состоянию на 01 августа 2022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</si>
</sst>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  <numFmt numFmtId="188" formatCode="0.0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24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6">
      <selection activeCell="I27" sqref="I27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89" t="s">
        <v>105</v>
      </c>
      <c r="B2" s="189"/>
      <c r="C2" s="189"/>
      <c r="D2" s="189"/>
      <c r="E2" s="189"/>
      <c r="F2" s="189"/>
      <c r="G2" s="189"/>
    </row>
    <row r="3" spans="1:7" ht="12.75" customHeight="1">
      <c r="A3" s="189" t="s">
        <v>135</v>
      </c>
      <c r="B3" s="189"/>
      <c r="C3" s="189"/>
      <c r="D3" s="189"/>
      <c r="E3" s="189"/>
      <c r="F3" s="189"/>
      <c r="G3" s="189"/>
    </row>
    <row r="4" spans="5:7" ht="11.25" customHeight="1" thickBot="1">
      <c r="E4" s="190" t="s">
        <v>0</v>
      </c>
      <c r="F4" s="190"/>
      <c r="G4" s="190"/>
    </row>
    <row r="5" spans="1:7" ht="12.75">
      <c r="A5" s="182" t="s">
        <v>1</v>
      </c>
      <c r="B5" s="182" t="s">
        <v>2</v>
      </c>
      <c r="C5" s="185" t="s">
        <v>84</v>
      </c>
      <c r="D5" s="185" t="s">
        <v>86</v>
      </c>
      <c r="E5" s="191" t="s">
        <v>3</v>
      </c>
      <c r="F5" s="185" t="s">
        <v>85</v>
      </c>
      <c r="G5" s="194" t="s">
        <v>87</v>
      </c>
    </row>
    <row r="6" spans="1:7" ht="12.75">
      <c r="A6" s="183"/>
      <c r="B6" s="183"/>
      <c r="C6" s="186"/>
      <c r="D6" s="186"/>
      <c r="E6" s="192"/>
      <c r="F6" s="186"/>
      <c r="G6" s="195"/>
    </row>
    <row r="7" spans="1:7" ht="21" customHeight="1" thickBot="1">
      <c r="A7" s="184"/>
      <c r="B7" s="184"/>
      <c r="C7" s="187"/>
      <c r="D7" s="187"/>
      <c r="E7" s="193"/>
      <c r="F7" s="187"/>
      <c r="G7" s="196"/>
    </row>
    <row r="8" spans="1:7" ht="16.5" customHeight="1" thickBot="1">
      <c r="A8" s="121" t="s">
        <v>4</v>
      </c>
      <c r="B8" s="122" t="s">
        <v>5</v>
      </c>
      <c r="C8" s="123">
        <f>SUM(C9:C25)</f>
        <v>206843</v>
      </c>
      <c r="D8" s="124">
        <f>SUM(D9:D25)</f>
        <v>120533.83333333334</v>
      </c>
      <c r="E8" s="124">
        <f>SUM(E9:E25)</f>
        <v>124238</v>
      </c>
      <c r="F8" s="125">
        <f>E8/D8*100</f>
        <v>103.0731343758253</v>
      </c>
      <c r="G8" s="125">
        <f>E8/C8*100</f>
        <v>60.063913209535734</v>
      </c>
    </row>
    <row r="9" spans="1:7" ht="13.5" customHeight="1">
      <c r="A9" s="126" t="s">
        <v>6</v>
      </c>
      <c r="B9" s="127" t="s">
        <v>7</v>
      </c>
      <c r="C9" s="128">
        <v>159655</v>
      </c>
      <c r="D9" s="61">
        <f>C9/12*7</f>
        <v>93132.08333333334</v>
      </c>
      <c r="E9" s="129">
        <v>91084</v>
      </c>
      <c r="F9" s="130">
        <f>E9/D9*100</f>
        <v>97.80088315430146</v>
      </c>
      <c r="G9" s="130">
        <f>E9/C9*100</f>
        <v>57.05051517334252</v>
      </c>
    </row>
    <row r="10" spans="1:7" ht="27.75" customHeight="1">
      <c r="A10" s="131" t="s">
        <v>106</v>
      </c>
      <c r="B10" s="132" t="s">
        <v>108</v>
      </c>
      <c r="C10" s="133">
        <v>9420</v>
      </c>
      <c r="D10" s="5">
        <f>C10/12*7</f>
        <v>5495</v>
      </c>
      <c r="E10" s="5">
        <v>6055</v>
      </c>
      <c r="F10" s="2">
        <f>E10/D10*100</f>
        <v>110.19108280254777</v>
      </c>
      <c r="G10" s="2">
        <f>E10/C10*100</f>
        <v>64.27813163481953</v>
      </c>
    </row>
    <row r="11" spans="1:7" ht="27.75" customHeight="1">
      <c r="A11" s="131" t="s">
        <v>118</v>
      </c>
      <c r="B11" s="134" t="s">
        <v>119</v>
      </c>
      <c r="C11" s="133">
        <v>6873</v>
      </c>
      <c r="D11" s="5">
        <f>C11/12*7</f>
        <v>4009.25</v>
      </c>
      <c r="E11" s="5">
        <v>6413</v>
      </c>
      <c r="F11" s="2">
        <f>E11/D11*100</f>
        <v>159.95510382241068</v>
      </c>
      <c r="G11" s="2">
        <f>E11/C11*100</f>
        <v>93.30714389640623</v>
      </c>
    </row>
    <row r="12" spans="1:7" ht="24.75" customHeight="1">
      <c r="A12" s="135" t="s">
        <v>8</v>
      </c>
      <c r="B12" s="136" t="s">
        <v>9</v>
      </c>
      <c r="C12" s="133">
        <v>0</v>
      </c>
      <c r="D12" s="5">
        <f>C12/12*7</f>
        <v>0</v>
      </c>
      <c r="E12" s="5">
        <v>117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907</v>
      </c>
      <c r="D14" s="5">
        <f>C14/12*7</f>
        <v>529.0833333333333</v>
      </c>
      <c r="E14" s="139">
        <v>525</v>
      </c>
      <c r="F14" s="2">
        <f>E14/D14*100</f>
        <v>99.22822491730983</v>
      </c>
      <c r="G14" s="2">
        <f>E14/C14*100</f>
        <v>57.88313120176406</v>
      </c>
    </row>
    <row r="15" spans="1:7" ht="12.75" customHeight="1">
      <c r="A15" s="137" t="s">
        <v>12</v>
      </c>
      <c r="B15" s="138" t="s">
        <v>13</v>
      </c>
      <c r="C15" s="133">
        <v>1802</v>
      </c>
      <c r="D15" s="5">
        <f>C15/12*7</f>
        <v>1051.1666666666665</v>
      </c>
      <c r="E15" s="139">
        <v>220</v>
      </c>
      <c r="F15" s="2">
        <f>E15/D15*100</f>
        <v>20.92912636752815</v>
      </c>
      <c r="G15" s="2">
        <f>E15/C15*100</f>
        <v>12.20865704772475</v>
      </c>
    </row>
    <row r="16" spans="1:7" ht="12.75">
      <c r="A16" s="141" t="s">
        <v>14</v>
      </c>
      <c r="B16" s="139" t="s">
        <v>15</v>
      </c>
      <c r="C16" s="133">
        <v>5577</v>
      </c>
      <c r="D16" s="5">
        <f>C16/12*7</f>
        <v>3253.25</v>
      </c>
      <c r="E16" s="139">
        <v>3574</v>
      </c>
      <c r="F16" s="2">
        <f>E16/D16*100</f>
        <v>109.85937139783293</v>
      </c>
      <c r="G16" s="2">
        <f>E16/C16*100</f>
        <v>64.08463331540256</v>
      </c>
    </row>
    <row r="17" spans="1:7" ht="12.75">
      <c r="A17" s="141" t="s">
        <v>16</v>
      </c>
      <c r="B17" s="14" t="s">
        <v>17</v>
      </c>
      <c r="C17" s="133"/>
      <c r="D17" s="5"/>
      <c r="E17" s="139">
        <v>16</v>
      </c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16311</v>
      </c>
      <c r="D19" s="5">
        <f>C19/12*7</f>
        <v>9514.75</v>
      </c>
      <c r="E19" s="139">
        <v>9815</v>
      </c>
      <c r="F19" s="2">
        <f>E19/D19*100</f>
        <v>103.15562678998398</v>
      </c>
      <c r="G19" s="2">
        <f>E19/C19*100</f>
        <v>60.17411562749066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1809</v>
      </c>
      <c r="D21" s="5">
        <f>C21/12*7</f>
        <v>1055.25</v>
      </c>
      <c r="E21" s="139">
        <v>1759</v>
      </c>
      <c r="F21" s="2">
        <f>E21/D21*100</f>
        <v>166.69035773513386</v>
      </c>
      <c r="G21" s="2">
        <f>E21/C21*100</f>
        <v>97.23604201216142</v>
      </c>
    </row>
    <row r="22" spans="1:7" ht="25.5">
      <c r="A22" s="141" t="s">
        <v>24</v>
      </c>
      <c r="B22" s="145" t="s">
        <v>25</v>
      </c>
      <c r="C22" s="133">
        <v>3610</v>
      </c>
      <c r="D22" s="5">
        <f>C22/12*7</f>
        <v>2105.833333333333</v>
      </c>
      <c r="E22" s="139">
        <v>3562</v>
      </c>
      <c r="F22" s="2">
        <f>E22/D22*100</f>
        <v>169.14918876137713</v>
      </c>
      <c r="G22" s="2">
        <f>E22/C22*100</f>
        <v>98.67036011080333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1178</v>
      </c>
      <c r="D24" s="5">
        <f>C24/12*7</f>
        <v>687.1666666666667</v>
      </c>
      <c r="E24" s="139">
        <v>1397</v>
      </c>
      <c r="F24" s="2">
        <f>E24/D24*100</f>
        <v>203.298569003153</v>
      </c>
      <c r="G24" s="2">
        <f>E24/C24*100</f>
        <v>118.59083191850594</v>
      </c>
    </row>
    <row r="25" spans="1:7" ht="13.5" thickBot="1">
      <c r="A25" s="147" t="s">
        <v>30</v>
      </c>
      <c r="B25" s="148" t="s">
        <v>31</v>
      </c>
      <c r="C25" s="149">
        <v>-299</v>
      </c>
      <c r="D25" s="150">
        <v>-299</v>
      </c>
      <c r="E25" s="148">
        <v>-299</v>
      </c>
      <c r="F25" s="181">
        <v>100</v>
      </c>
      <c r="G25" s="181">
        <v>100</v>
      </c>
    </row>
    <row r="26" spans="1:7" ht="15" customHeight="1" thickBot="1">
      <c r="A26" s="152" t="s">
        <v>32</v>
      </c>
      <c r="B26" s="153" t="s">
        <v>33</v>
      </c>
      <c r="C26" s="154">
        <f>C27+C36++C37+C38</f>
        <v>757156</v>
      </c>
      <c r="D26" s="154">
        <f>D27+D36+D37+D38</f>
        <v>377925</v>
      </c>
      <c r="E26" s="154">
        <f>E27+E36+E37+E38</f>
        <v>362855</v>
      </c>
      <c r="F26" s="155">
        <f>E26/D26*100</f>
        <v>96.01243632995966</v>
      </c>
      <c r="G26" s="155">
        <f aca="true" t="shared" si="0" ref="G26:G31">E26/C26*100</f>
        <v>47.923413404899385</v>
      </c>
    </row>
    <row r="27" spans="1:7" ht="28.5" customHeight="1" thickBot="1">
      <c r="A27" s="156" t="s">
        <v>34</v>
      </c>
      <c r="B27" s="157" t="s">
        <v>35</v>
      </c>
      <c r="C27" s="154">
        <v>768188</v>
      </c>
      <c r="D27" s="154">
        <f>SUM(D28,D31,D34,D35)</f>
        <v>377505</v>
      </c>
      <c r="E27" s="179">
        <f>SUM(E28,E31,E34,E35)</f>
        <v>377505</v>
      </c>
      <c r="F27" s="155">
        <f>E27/D27*100</f>
        <v>100</v>
      </c>
      <c r="G27" s="155">
        <f t="shared" si="0"/>
        <v>49.14226725749426</v>
      </c>
    </row>
    <row r="28" spans="1:7" ht="25.5">
      <c r="A28" s="158" t="s">
        <v>126</v>
      </c>
      <c r="B28" s="159" t="s">
        <v>125</v>
      </c>
      <c r="C28" s="160">
        <f>C29+C30</f>
        <v>197489</v>
      </c>
      <c r="D28" s="180">
        <f>D29+D30</f>
        <v>98742</v>
      </c>
      <c r="E28" s="178">
        <f>E29+E30</f>
        <v>98742</v>
      </c>
      <c r="F28" s="2">
        <f aca="true" t="shared" si="1" ref="F28:F36">E28/D28*100</f>
        <v>100</v>
      </c>
      <c r="G28" s="2">
        <f t="shared" si="0"/>
        <v>49.99873410670974</v>
      </c>
    </row>
    <row r="29" spans="1:7" ht="12.75">
      <c r="A29" s="161">
        <v>20215001</v>
      </c>
      <c r="B29" s="162" t="s">
        <v>90</v>
      </c>
      <c r="C29" s="61">
        <v>162313</v>
      </c>
      <c r="D29" s="160">
        <v>81156</v>
      </c>
      <c r="E29" s="163">
        <v>81156</v>
      </c>
      <c r="F29" s="2">
        <f t="shared" si="1"/>
        <v>100</v>
      </c>
      <c r="G29" s="2">
        <f t="shared" si="0"/>
        <v>49.999691953201534</v>
      </c>
    </row>
    <row r="30" spans="1:7" ht="32.25" customHeight="1">
      <c r="A30" s="161">
        <v>20215002</v>
      </c>
      <c r="B30" s="164" t="s">
        <v>133</v>
      </c>
      <c r="C30" s="61">
        <v>35176</v>
      </c>
      <c r="D30" s="160">
        <v>17586</v>
      </c>
      <c r="E30" s="163">
        <v>17586</v>
      </c>
      <c r="F30" s="2">
        <f t="shared" si="1"/>
        <v>100</v>
      </c>
      <c r="G30" s="2">
        <f t="shared" si="0"/>
        <v>49.9943143052081</v>
      </c>
    </row>
    <row r="31" spans="1:7" ht="29.25" customHeight="1">
      <c r="A31" s="143" t="s">
        <v>121</v>
      </c>
      <c r="B31" s="145" t="s">
        <v>122</v>
      </c>
      <c r="C31" s="140">
        <v>331317</v>
      </c>
      <c r="D31" s="140">
        <v>136155</v>
      </c>
      <c r="E31" s="139">
        <v>136155</v>
      </c>
      <c r="F31" s="2">
        <f t="shared" si="1"/>
        <v>100</v>
      </c>
      <c r="G31" s="2">
        <f t="shared" si="0"/>
        <v>41.09508416410869</v>
      </c>
    </row>
    <row r="32" spans="1:7" ht="51" hidden="1">
      <c r="A32" s="143" t="s">
        <v>91</v>
      </c>
      <c r="B32" s="165" t="s">
        <v>92</v>
      </c>
      <c r="C32" s="140"/>
      <c r="D32" s="140"/>
      <c r="E32" s="139"/>
      <c r="F32" s="2"/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124</v>
      </c>
      <c r="B34" s="145" t="s">
        <v>123</v>
      </c>
      <c r="C34" s="140">
        <v>174505</v>
      </c>
      <c r="D34" s="140">
        <v>114222</v>
      </c>
      <c r="E34" s="139">
        <v>114222</v>
      </c>
      <c r="F34" s="2">
        <f t="shared" si="1"/>
        <v>100</v>
      </c>
      <c r="G34" s="2">
        <f>E34/C34*100</f>
        <v>65.45485802699062</v>
      </c>
    </row>
    <row r="35" spans="1:7" ht="15" customHeight="1">
      <c r="A35" s="168" t="s">
        <v>127</v>
      </c>
      <c r="B35" s="169" t="s">
        <v>36</v>
      </c>
      <c r="C35" s="140">
        <v>64877</v>
      </c>
      <c r="D35" s="140">
        <v>28386</v>
      </c>
      <c r="E35" s="139">
        <v>28386</v>
      </c>
      <c r="F35" s="2">
        <f t="shared" si="1"/>
        <v>100</v>
      </c>
      <c r="G35" s="2">
        <f>E35/C35*100</f>
        <v>43.75356443731985</v>
      </c>
    </row>
    <row r="36" spans="1:7" ht="24.75" customHeight="1">
      <c r="A36" s="143" t="s">
        <v>37</v>
      </c>
      <c r="B36" s="145" t="s">
        <v>93</v>
      </c>
      <c r="C36" s="140">
        <v>5270</v>
      </c>
      <c r="D36" s="151">
        <v>420</v>
      </c>
      <c r="E36" s="148">
        <v>420</v>
      </c>
      <c r="F36" s="2">
        <f t="shared" si="1"/>
        <v>100</v>
      </c>
      <c r="G36" s="2">
        <f>E36/C36*100</f>
        <v>7.969639468690702</v>
      </c>
    </row>
    <row r="37" spans="1:7" ht="51">
      <c r="A37" s="170" t="s">
        <v>130</v>
      </c>
      <c r="B37" s="6" t="s">
        <v>131</v>
      </c>
      <c r="C37" s="151"/>
      <c r="D37" s="140"/>
      <c r="E37" s="140"/>
      <c r="F37" s="148"/>
      <c r="G37" s="151"/>
    </row>
    <row r="38" spans="1:7" ht="54" customHeight="1" thickBot="1">
      <c r="A38" s="170" t="s">
        <v>128</v>
      </c>
      <c r="B38" s="6" t="s">
        <v>94</v>
      </c>
      <c r="C38" s="151">
        <v>-16302</v>
      </c>
      <c r="D38" s="127"/>
      <c r="E38" s="171">
        <v>-15070</v>
      </c>
      <c r="F38" s="148"/>
      <c r="G38" s="151"/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97" t="s">
        <v>40</v>
      </c>
      <c r="B40" s="198"/>
      <c r="C40" s="154">
        <f>C8+C26</f>
        <v>963999</v>
      </c>
      <c r="D40" s="154">
        <f>D8+D26</f>
        <v>498458.8333333334</v>
      </c>
      <c r="E40" s="154">
        <f>E8+E26</f>
        <v>487093</v>
      </c>
      <c r="F40" s="175">
        <f>E40/D40*100</f>
        <v>97.71980501231629</v>
      </c>
      <c r="G40" s="175">
        <f>E40/C40*100</f>
        <v>50.52837191739825</v>
      </c>
    </row>
    <row r="41" ht="10.5" customHeight="1">
      <c r="A41" s="176"/>
    </row>
    <row r="42" ht="12.75" hidden="1"/>
    <row r="43" spans="1:2" ht="14.25">
      <c r="A43" s="188" t="s">
        <v>115</v>
      </c>
      <c r="B43" s="188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A40:B40"/>
    <mergeCell ref="A5:A7"/>
    <mergeCell ref="B5:B7"/>
    <mergeCell ref="C5:C7"/>
    <mergeCell ref="D5:D7"/>
    <mergeCell ref="A43:B43"/>
    <mergeCell ref="A2:G2"/>
    <mergeCell ref="A3:G3"/>
    <mergeCell ref="E4:G4"/>
    <mergeCell ref="E5:E7"/>
    <mergeCell ref="F5:F7"/>
    <mergeCell ref="G5:G7"/>
  </mergeCells>
  <printOptions/>
  <pageMargins left="0.5511811023622047" right="0.2362204724409449" top="0.1968503937007874" bottom="0.1968503937007874" header="0.196850393700787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7">
      <selection activeCell="B55" sqref="B55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9" t="s">
        <v>105</v>
      </c>
      <c r="B1" s="189"/>
      <c r="C1" s="189"/>
      <c r="D1" s="189"/>
      <c r="E1" s="189"/>
      <c r="F1" s="189"/>
      <c r="G1" s="189"/>
    </row>
    <row r="2" spans="1:7" ht="12.75">
      <c r="A2" s="189" t="s">
        <v>136</v>
      </c>
      <c r="B2" s="189"/>
      <c r="C2" s="189"/>
      <c r="D2" s="189"/>
      <c r="E2" s="189"/>
      <c r="F2" s="189"/>
      <c r="G2" s="189"/>
    </row>
    <row r="3" spans="5:7" ht="12.75" customHeight="1" thickBot="1">
      <c r="E3" s="199" t="s">
        <v>41</v>
      </c>
      <c r="F3" s="199"/>
      <c r="G3" s="199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59953</v>
      </c>
      <c r="D5" s="7">
        <f>SUM(D6:D13)</f>
        <v>0</v>
      </c>
      <c r="E5" s="7">
        <f>SUM(E6:E13)</f>
        <v>36165</v>
      </c>
      <c r="F5" s="8"/>
      <c r="G5" s="9">
        <f>E5/C5*100</f>
        <v>60.32225243107101</v>
      </c>
    </row>
    <row r="6" spans="1:7" s="73" customFormat="1" ht="12.75" customHeight="1">
      <c r="A6" s="71">
        <v>102</v>
      </c>
      <c r="B6" s="72" t="s">
        <v>81</v>
      </c>
      <c r="C6" s="10">
        <v>2130</v>
      </c>
      <c r="D6" s="11"/>
      <c r="E6" s="10">
        <v>2099</v>
      </c>
      <c r="F6" s="11"/>
      <c r="G6" s="12">
        <f>E6/C6*100</f>
        <v>98.54460093896714</v>
      </c>
    </row>
    <row r="7" spans="1:7" ht="23.25" customHeight="1">
      <c r="A7" s="74">
        <v>103</v>
      </c>
      <c r="B7" s="75" t="s">
        <v>48</v>
      </c>
      <c r="C7" s="13">
        <v>797</v>
      </c>
      <c r="D7" s="14"/>
      <c r="E7" s="13">
        <v>489</v>
      </c>
      <c r="F7" s="14"/>
      <c r="G7" s="15">
        <f>E7/C7*100</f>
        <v>61.35508155583438</v>
      </c>
    </row>
    <row r="8" spans="1:7" ht="24" customHeight="1">
      <c r="A8" s="74">
        <v>104</v>
      </c>
      <c r="B8" s="75" t="s">
        <v>82</v>
      </c>
      <c r="C8" s="13">
        <v>21470</v>
      </c>
      <c r="D8" s="14"/>
      <c r="E8" s="13">
        <v>12880</v>
      </c>
      <c r="F8" s="14"/>
      <c r="G8" s="15">
        <f aca="true" t="shared" si="0" ref="G8:G14">E8/C8*100</f>
        <v>59.9906846762925</v>
      </c>
    </row>
    <row r="9" spans="1:7" ht="12.75">
      <c r="A9" s="3">
        <v>105</v>
      </c>
      <c r="B9" s="4" t="s">
        <v>120</v>
      </c>
      <c r="C9" s="16">
        <v>58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6635</v>
      </c>
      <c r="D10" s="17"/>
      <c r="E10" s="16">
        <v>4100</v>
      </c>
      <c r="F10" s="17"/>
      <c r="G10" s="15">
        <f t="shared" si="0"/>
        <v>61.79351921627732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115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28748</v>
      </c>
      <c r="D13" s="19"/>
      <c r="E13" s="18">
        <v>16597</v>
      </c>
      <c r="F13" s="19"/>
      <c r="G13" s="20">
        <f t="shared" si="0"/>
        <v>57.73271184082371</v>
      </c>
    </row>
    <row r="14" spans="1:7" ht="12.75" customHeight="1" thickBot="1">
      <c r="A14" s="78">
        <v>200</v>
      </c>
      <c r="B14" s="79" t="s">
        <v>113</v>
      </c>
      <c r="C14" s="7">
        <v>606</v>
      </c>
      <c r="D14" s="8"/>
      <c r="E14" s="7">
        <v>258</v>
      </c>
      <c r="F14" s="8"/>
      <c r="G14" s="9">
        <f t="shared" si="0"/>
        <v>42.57425742574257</v>
      </c>
    </row>
    <row r="15" spans="1:7" ht="14.25" customHeight="1" thickBot="1">
      <c r="A15" s="80">
        <v>300</v>
      </c>
      <c r="B15" s="81" t="s">
        <v>51</v>
      </c>
      <c r="C15" s="1">
        <f>SUM(C16:C18)</f>
        <v>8244</v>
      </c>
      <c r="D15" s="1">
        <f>SUM(D16:D18)</f>
        <v>0</v>
      </c>
      <c r="E15" s="1">
        <f>SUM(E16:E18)</f>
        <v>4429</v>
      </c>
      <c r="F15" s="21"/>
      <c r="G15" s="9">
        <f>E15/C15*100</f>
        <v>53.7239204269772</v>
      </c>
    </row>
    <row r="16" spans="1:7" ht="26.25" customHeight="1">
      <c r="A16" s="82">
        <v>309</v>
      </c>
      <c r="B16" s="75" t="s">
        <v>95</v>
      </c>
      <c r="C16" s="22">
        <v>50</v>
      </c>
      <c r="D16" s="23"/>
      <c r="E16" s="22">
        <v>19</v>
      </c>
      <c r="F16" s="23"/>
      <c r="G16" s="15"/>
    </row>
    <row r="17" spans="1:7" ht="13.5" customHeight="1">
      <c r="A17" s="83">
        <v>310</v>
      </c>
      <c r="B17" s="75" t="s">
        <v>52</v>
      </c>
      <c r="C17" s="13">
        <v>7890</v>
      </c>
      <c r="D17" s="14"/>
      <c r="E17" s="13">
        <v>4274</v>
      </c>
      <c r="F17" s="14"/>
      <c r="G17" s="15">
        <f aca="true" t="shared" si="1" ref="G17:G31">E17/C17*100</f>
        <v>54.169835234474014</v>
      </c>
    </row>
    <row r="18" spans="1:7" ht="24" customHeight="1" thickBot="1">
      <c r="A18" s="84">
        <v>314</v>
      </c>
      <c r="B18" s="85" t="s">
        <v>96</v>
      </c>
      <c r="C18" s="24">
        <v>304</v>
      </c>
      <c r="D18" s="25"/>
      <c r="E18" s="24">
        <v>136</v>
      </c>
      <c r="F18" s="25"/>
      <c r="G18" s="15">
        <f t="shared" si="1"/>
        <v>44.73684210526316</v>
      </c>
    </row>
    <row r="19" spans="1:7" ht="12.75" customHeight="1" thickBot="1">
      <c r="A19" s="80">
        <v>400</v>
      </c>
      <c r="B19" s="86" t="s">
        <v>53</v>
      </c>
      <c r="C19" s="1">
        <f>SUM(C20:C26)</f>
        <v>161515</v>
      </c>
      <c r="D19" s="1">
        <f>SUM(D20:D26)</f>
        <v>0</v>
      </c>
      <c r="E19" s="1">
        <f>SUM(E20:E26)</f>
        <v>39593</v>
      </c>
      <c r="F19" s="21"/>
      <c r="G19" s="9">
        <f>E19/C19*100</f>
        <v>24.51351267684116</v>
      </c>
    </row>
    <row r="20" spans="1:7" ht="12" customHeight="1">
      <c r="A20" s="87">
        <v>405</v>
      </c>
      <c r="B20" s="88" t="s">
        <v>54</v>
      </c>
      <c r="C20" s="26">
        <v>214</v>
      </c>
      <c r="D20" s="27"/>
      <c r="E20" s="26">
        <v>194</v>
      </c>
      <c r="F20" s="27"/>
      <c r="G20" s="15">
        <f t="shared" si="1"/>
        <v>90.65420560747664</v>
      </c>
    </row>
    <row r="21" spans="1:7" ht="12" customHeight="1">
      <c r="A21" s="89">
        <v>406</v>
      </c>
      <c r="B21" s="90" t="s">
        <v>55</v>
      </c>
      <c r="C21" s="22">
        <v>53039</v>
      </c>
      <c r="D21" s="23"/>
      <c r="E21" s="22">
        <v>17282</v>
      </c>
      <c r="F21" s="23"/>
      <c r="G21" s="15">
        <f t="shared" si="1"/>
        <v>32.583570580139146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432</v>
      </c>
      <c r="D23" s="25"/>
      <c r="E23" s="24">
        <v>211</v>
      </c>
      <c r="F23" s="25"/>
      <c r="G23" s="15">
        <f t="shared" si="1"/>
        <v>48.842592592592595</v>
      </c>
    </row>
    <row r="24" spans="1:7" ht="12" customHeight="1">
      <c r="A24" s="94">
        <v>409</v>
      </c>
      <c r="B24" s="95" t="s">
        <v>97</v>
      </c>
      <c r="C24" s="13">
        <v>106432</v>
      </c>
      <c r="D24" s="28"/>
      <c r="E24" s="29">
        <v>21355</v>
      </c>
      <c r="F24" s="30"/>
      <c r="G24" s="15">
        <f t="shared" si="1"/>
        <v>20.06445429945881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1398</v>
      </c>
      <c r="D26" s="25"/>
      <c r="E26" s="24">
        <v>551</v>
      </c>
      <c r="F26" s="25"/>
      <c r="G26" s="15">
        <f t="shared" si="1"/>
        <v>39.4134477825465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258709</v>
      </c>
      <c r="D27" s="31">
        <f>SUM(D28:D31)</f>
        <v>0</v>
      </c>
      <c r="E27" s="31">
        <f>SUM(E28:E31)</f>
        <v>95240</v>
      </c>
      <c r="F27" s="32"/>
      <c r="G27" s="9">
        <f>E27/C27*100</f>
        <v>36.81356272878021</v>
      </c>
    </row>
    <row r="28" spans="1:7" ht="12" customHeight="1">
      <c r="A28" s="100">
        <v>501</v>
      </c>
      <c r="B28" s="38" t="s">
        <v>60</v>
      </c>
      <c r="C28" s="13">
        <v>1912</v>
      </c>
      <c r="D28" s="14"/>
      <c r="E28" s="13">
        <v>1618</v>
      </c>
      <c r="F28" s="14"/>
      <c r="G28" s="15">
        <f t="shared" si="1"/>
        <v>84.6234309623431</v>
      </c>
    </row>
    <row r="29" spans="1:7" ht="12" customHeight="1">
      <c r="A29" s="100">
        <v>502</v>
      </c>
      <c r="B29" s="38" t="s">
        <v>61</v>
      </c>
      <c r="C29" s="13">
        <v>62799</v>
      </c>
      <c r="D29" s="14"/>
      <c r="E29" s="13">
        <v>30386</v>
      </c>
      <c r="F29" s="14"/>
      <c r="G29" s="15">
        <f t="shared" si="1"/>
        <v>48.38612079810188</v>
      </c>
    </row>
    <row r="30" spans="1:7" ht="12" customHeight="1">
      <c r="A30" s="101">
        <v>503</v>
      </c>
      <c r="B30" s="40" t="s">
        <v>62</v>
      </c>
      <c r="C30" s="16">
        <v>185422</v>
      </c>
      <c r="D30" s="17"/>
      <c r="E30" s="16">
        <v>59534</v>
      </c>
      <c r="F30" s="17"/>
      <c r="G30" s="15">
        <f t="shared" si="1"/>
        <v>32.10730118324686</v>
      </c>
    </row>
    <row r="31" spans="1:7" ht="12" customHeight="1" thickBot="1">
      <c r="A31" s="101">
        <v>505</v>
      </c>
      <c r="B31" s="40" t="s">
        <v>63</v>
      </c>
      <c r="C31" s="16">
        <v>8576</v>
      </c>
      <c r="D31" s="17"/>
      <c r="E31" s="16">
        <v>3702</v>
      </c>
      <c r="F31" s="17"/>
      <c r="G31" s="15">
        <f t="shared" si="1"/>
        <v>43.1669776119403</v>
      </c>
    </row>
    <row r="32" spans="1:7" s="99" customFormat="1" ht="12" customHeight="1" thickBot="1">
      <c r="A32" s="97">
        <v>600</v>
      </c>
      <c r="B32" s="98" t="s">
        <v>64</v>
      </c>
      <c r="C32" s="31">
        <v>100</v>
      </c>
      <c r="D32" s="32"/>
      <c r="E32" s="31">
        <v>99</v>
      </c>
      <c r="F32" s="32"/>
      <c r="G32" s="9">
        <f>E32/C32*100</f>
        <v>99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301198</v>
      </c>
      <c r="D33" s="33">
        <f>SUM(D34:D38)</f>
        <v>0</v>
      </c>
      <c r="E33" s="33">
        <f>SUM(E34:E38)</f>
        <v>188780</v>
      </c>
      <c r="F33" s="34"/>
      <c r="G33" s="9">
        <f>E33/C33*100</f>
        <v>62.6763789932204</v>
      </c>
    </row>
    <row r="34" spans="1:7" s="99" customFormat="1" ht="12" customHeight="1">
      <c r="A34" s="102">
        <v>701</v>
      </c>
      <c r="B34" s="36" t="s">
        <v>66</v>
      </c>
      <c r="C34" s="35">
        <v>111038</v>
      </c>
      <c r="D34" s="36"/>
      <c r="E34" s="35">
        <v>68717</v>
      </c>
      <c r="F34" s="36"/>
      <c r="G34" s="15">
        <f aca="true" t="shared" si="2" ref="G34:G46">E34/C34*100</f>
        <v>61.8860210018192</v>
      </c>
    </row>
    <row r="35" spans="1:7" s="99" customFormat="1" ht="12" customHeight="1">
      <c r="A35" s="100">
        <v>702</v>
      </c>
      <c r="B35" s="38" t="s">
        <v>67</v>
      </c>
      <c r="C35" s="37">
        <v>118853</v>
      </c>
      <c r="D35" s="38"/>
      <c r="E35" s="37">
        <v>72685</v>
      </c>
      <c r="F35" s="38"/>
      <c r="G35" s="15">
        <f t="shared" si="2"/>
        <v>61.155376810009</v>
      </c>
    </row>
    <row r="36" spans="1:7" s="99" customFormat="1" ht="12" customHeight="1">
      <c r="A36" s="100">
        <v>703</v>
      </c>
      <c r="B36" s="38" t="s">
        <v>129</v>
      </c>
      <c r="C36" s="37">
        <v>41006</v>
      </c>
      <c r="D36" s="38"/>
      <c r="E36" s="37">
        <v>25506</v>
      </c>
      <c r="F36" s="38"/>
      <c r="G36" s="15">
        <f t="shared" si="2"/>
        <v>62.20065356289324</v>
      </c>
    </row>
    <row r="37" spans="1:7" s="99" customFormat="1" ht="12" customHeight="1">
      <c r="A37" s="100">
        <v>707</v>
      </c>
      <c r="B37" s="42" t="s">
        <v>68</v>
      </c>
      <c r="C37" s="37">
        <v>17459</v>
      </c>
      <c r="D37" s="38"/>
      <c r="E37" s="37">
        <v>14272</v>
      </c>
      <c r="F37" s="38"/>
      <c r="G37" s="15">
        <f t="shared" si="2"/>
        <v>81.74580445615442</v>
      </c>
    </row>
    <row r="38" spans="1:7" s="99" customFormat="1" ht="12" customHeight="1" thickBot="1">
      <c r="A38" s="101">
        <v>709</v>
      </c>
      <c r="B38" s="103" t="s">
        <v>69</v>
      </c>
      <c r="C38" s="39">
        <v>12842</v>
      </c>
      <c r="D38" s="40"/>
      <c r="E38" s="39">
        <v>7600</v>
      </c>
      <c r="F38" s="40"/>
      <c r="G38" s="15">
        <f t="shared" si="2"/>
        <v>59.180812957483255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180649</v>
      </c>
      <c r="D39" s="31">
        <f>SUM(D40:D41)</f>
        <v>0</v>
      </c>
      <c r="E39" s="31">
        <f>SUM(E40:E41)</f>
        <v>55431</v>
      </c>
      <c r="F39" s="32"/>
      <c r="G39" s="9">
        <f>E39/C39*100</f>
        <v>30.6843658143693</v>
      </c>
    </row>
    <row r="40" spans="1:7" s="99" customFormat="1" ht="12" customHeight="1">
      <c r="A40" s="102">
        <v>801</v>
      </c>
      <c r="B40" s="36" t="s">
        <v>71</v>
      </c>
      <c r="C40" s="35">
        <v>172978</v>
      </c>
      <c r="D40" s="36"/>
      <c r="E40" s="35">
        <v>51115</v>
      </c>
      <c r="F40" s="36"/>
      <c r="G40" s="15">
        <f t="shared" si="2"/>
        <v>29.5500005781082</v>
      </c>
    </row>
    <row r="41" spans="1:7" s="99" customFormat="1" ht="12" customHeight="1" thickBot="1">
      <c r="A41" s="101">
        <v>804</v>
      </c>
      <c r="B41" s="40" t="s">
        <v>72</v>
      </c>
      <c r="C41" s="39">
        <v>7671</v>
      </c>
      <c r="D41" s="40"/>
      <c r="E41" s="39">
        <v>4316</v>
      </c>
      <c r="F41" s="40"/>
      <c r="G41" s="15">
        <f t="shared" si="2"/>
        <v>56.26385086690132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40260</v>
      </c>
      <c r="D42" s="31">
        <f>SUM(D43:D46)</f>
        <v>0</v>
      </c>
      <c r="E42" s="31">
        <f>SUM(E43:E46)</f>
        <v>26552</v>
      </c>
      <c r="F42" s="32"/>
      <c r="G42" s="9">
        <f>E42/C42*100</f>
        <v>65.95131644311972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33095</v>
      </c>
      <c r="D44" s="42"/>
      <c r="E44" s="41">
        <v>20559</v>
      </c>
      <c r="F44" s="42"/>
      <c r="G44" s="15">
        <f t="shared" si="2"/>
        <v>62.12116633932618</v>
      </c>
    </row>
    <row r="45" spans="1:7" s="107" customFormat="1" ht="12" customHeight="1">
      <c r="A45" s="112">
        <v>1004</v>
      </c>
      <c r="B45" s="103" t="s">
        <v>134</v>
      </c>
      <c r="C45" s="177">
        <v>4892</v>
      </c>
      <c r="D45" s="103"/>
      <c r="E45" s="177">
        <v>4692</v>
      </c>
      <c r="F45" s="103"/>
      <c r="G45" s="15">
        <f t="shared" si="2"/>
        <v>95.91169255928045</v>
      </c>
    </row>
    <row r="46" spans="1:7" s="99" customFormat="1" ht="12" customHeight="1" thickBot="1">
      <c r="A46" s="108">
        <v>1006</v>
      </c>
      <c r="B46" s="109" t="s">
        <v>76</v>
      </c>
      <c r="C46" s="43">
        <v>2273</v>
      </c>
      <c r="D46" s="44"/>
      <c r="E46" s="43">
        <v>1301</v>
      </c>
      <c r="F46" s="44"/>
      <c r="G46" s="15">
        <f t="shared" si="2"/>
        <v>57.23713154421469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8922</v>
      </c>
      <c r="D51" s="1">
        <f>SUM(D52:D54)</f>
        <v>0</v>
      </c>
      <c r="E51" s="1">
        <f>SUM(E52:E54)</f>
        <v>5905</v>
      </c>
      <c r="F51" s="47"/>
      <c r="G51" s="9">
        <f>E51/C51*100</f>
        <v>66.18471194799372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8922</v>
      </c>
      <c r="D53" s="28"/>
      <c r="E53" s="29">
        <v>5905</v>
      </c>
      <c r="F53" s="30"/>
      <c r="G53" s="15">
        <f>E53/C53*100</f>
        <v>66.18471194799372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274</v>
      </c>
      <c r="F55" s="47"/>
      <c r="G55" s="9">
        <f>E55/C55*100</f>
        <v>75.06849315068493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1020521</v>
      </c>
      <c r="D57" s="1">
        <f>D5+D14+D15+D19+D27+D32+D33+D39+D42+D51+D56+D55-1</f>
        <v>-1</v>
      </c>
      <c r="E57" s="1">
        <f>E5+E14+E15+E19+E27+E32+E33+E39+E42+E51+E56+E55</f>
        <v>452726</v>
      </c>
      <c r="F57" s="47"/>
      <c r="G57" s="9">
        <f>E57/C57*100</f>
        <v>44.36224242323284</v>
      </c>
    </row>
    <row r="58" ht="9.75" customHeight="1"/>
    <row r="59" spans="1:2" ht="14.25">
      <c r="A59" s="188" t="s">
        <v>115</v>
      </c>
      <c r="B59" s="188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2022-08-02T09:54:50Z</cp:lastPrinted>
  <dcterms:created xsi:type="dcterms:W3CDTF">1996-10-08T23:32:33Z</dcterms:created>
  <dcterms:modified xsi:type="dcterms:W3CDTF">2022-08-02T10:11:21Z</dcterms:modified>
  <cp:category/>
  <cp:version/>
  <cp:contentType/>
  <cp:contentStatus/>
</cp:coreProperties>
</file>