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ходы " sheetId="1" r:id="rId1"/>
    <sheet name="расходы" sheetId="2" r:id="rId2"/>
  </sheets>
  <definedNames/>
  <calcPr fullCalcOnLoad="1"/>
</workbook>
</file>

<file path=xl/sharedStrings.xml><?xml version="1.0" encoding="utf-8"?>
<sst xmlns="http://schemas.openxmlformats.org/spreadsheetml/2006/main" count="144" uniqueCount="136">
  <si>
    <t>(тыс.руб.)</t>
  </si>
  <si>
    <t xml:space="preserve">Код  дохода </t>
  </si>
  <si>
    <t>Вид  дохода</t>
  </si>
  <si>
    <t>Фактич. исполнение</t>
  </si>
  <si>
    <t xml:space="preserve"> 1 00 00000 </t>
  </si>
  <si>
    <t>Налоговые и неналоговые доходы</t>
  </si>
  <si>
    <t xml:space="preserve"> 1 01 02000 </t>
  </si>
  <si>
    <t>Налог на доходы физических лиц</t>
  </si>
  <si>
    <t xml:space="preserve"> 1 05 02000 </t>
  </si>
  <si>
    <t>Единый налог на вмененный доход для отдельных видов деятельности</t>
  </si>
  <si>
    <t xml:space="preserve"> 1 05 03000 </t>
  </si>
  <si>
    <t>Единый сельскохозяйственный налог</t>
  </si>
  <si>
    <t xml:space="preserve"> 1 06 01000 </t>
  </si>
  <si>
    <t>Налог на имущество физических лиц</t>
  </si>
  <si>
    <t xml:space="preserve"> 1 06 06000 </t>
  </si>
  <si>
    <t>Земельный налог</t>
  </si>
  <si>
    <t xml:space="preserve"> 1 08 00000</t>
  </si>
  <si>
    <t>Государственная пошлина, сборы</t>
  </si>
  <si>
    <t xml:space="preserve"> 1 09 00000 </t>
  </si>
  <si>
    <t xml:space="preserve"> 1 11 00000 </t>
  </si>
  <si>
    <t xml:space="preserve"> 1 12 00000 </t>
  </si>
  <si>
    <t>Платежи при пользовании природными ресурсами</t>
  </si>
  <si>
    <t xml:space="preserve"> 1 13 00000 </t>
  </si>
  <si>
    <t>Доходы от оказания платных услуг и компенсации затрат государства</t>
  </si>
  <si>
    <t xml:space="preserve"> 1 14 00000</t>
  </si>
  <si>
    <t>Доходы от продажи материальных и нематериальных активов</t>
  </si>
  <si>
    <t xml:space="preserve"> 1 15 00000 </t>
  </si>
  <si>
    <t>Административные платежи и сборы</t>
  </si>
  <si>
    <t xml:space="preserve"> 1 16 00000 </t>
  </si>
  <si>
    <t>Штрафы,санкции,возмещение ущерба</t>
  </si>
  <si>
    <t xml:space="preserve"> 1 17 00000 </t>
  </si>
  <si>
    <t>Прочие неналоговые доходы</t>
  </si>
  <si>
    <t xml:space="preserve"> 2 00 00000 </t>
  </si>
  <si>
    <t>Безвозмездные поступления</t>
  </si>
  <si>
    <t xml:space="preserve"> 2 02 00000 </t>
  </si>
  <si>
    <t>Безвозмездные поступления от других бюджетов  бюджетной системы  РФ</t>
  </si>
  <si>
    <t>Иные межбюджетные трансферты,</t>
  </si>
  <si>
    <t>2 07 04000</t>
  </si>
  <si>
    <t>Прочие безвозмездные поступления в бюджеты городских округов</t>
  </si>
  <si>
    <t>3 00 00000</t>
  </si>
  <si>
    <t>Доходы от предпринимательской и иной приносящей доход деятельности</t>
  </si>
  <si>
    <t>До х о д ы бюджета - итого</t>
  </si>
  <si>
    <t>(тыс. руб.)</t>
  </si>
  <si>
    <t xml:space="preserve">Код  раздела, подраздела </t>
  </si>
  <si>
    <t>Наименование раздела, подраздела</t>
  </si>
  <si>
    <t>Назнач-я текущего периода</t>
  </si>
  <si>
    <t xml:space="preserve">Фактич. исполнение </t>
  </si>
  <si>
    <t>% исп. текущ. назначений</t>
  </si>
  <si>
    <t>Общегосударственные  вопросы</t>
  </si>
  <si>
    <t>Функционирование законодательных (представительных) органов государств. власти и местного самоуправления</t>
  </si>
  <si>
    <t>Обслуживание государственного и муниципального долга</t>
  </si>
  <si>
    <t>Другие общегосударственные вопросы</t>
  </si>
  <si>
    <t>Националная  безопасность и правоохранительная  деятельность</t>
  </si>
  <si>
    <t>Обеспечение пожарной безопасности</t>
  </si>
  <si>
    <t>Национальная экономика</t>
  </si>
  <si>
    <t>Сельское хозяйство и рыболовство</t>
  </si>
  <si>
    <t>Водные ресурсы</t>
  </si>
  <si>
    <t>Лесное хозяйство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</si>
  <si>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</si>
  <si>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</si>
  <si>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</si>
  <si>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</si>
  <si>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</si>
  <si>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</si>
  <si>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 xml:space="preserve">Другие вопросы в области ЖКХ </t>
  </si>
  <si>
    <t>Охрана окружающей 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</si>
  <si>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</si>
  <si>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</si>
  <si>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</si>
  <si>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</si>
  <si>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</si>
  <si>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 и СМИ</t>
  </si>
  <si>
    <t xml:space="preserve">Культура </t>
  </si>
  <si>
    <t>Др. вопросы в области культуры и СМИ</t>
  </si>
  <si>
    <t>Физическая культура и спорт</t>
  </si>
  <si>
    <t>Социальная  политика</t>
  </si>
  <si>
    <t>Социальное обеспечения населения</t>
  </si>
  <si>
    <t>Другие  вопросы в области социальной политики</t>
  </si>
  <si>
    <t>Дотации бюджетам муниципальных образований</t>
  </si>
  <si>
    <t>Субсидии бюджетам муниципальных образований</t>
  </si>
  <si>
    <t>Субвенции бюджетам муниципальных образований</t>
  </si>
  <si>
    <t>Иные межбюджетные трансферты</t>
  </si>
  <si>
    <t>Функционирование  высшего должностного лица ОМС</t>
  </si>
  <si>
    <t>Функционирование Правительства РФ, высших исполнит. органов гос. власти субъектов РФ, местных администраций</t>
  </si>
  <si>
    <t xml:space="preserve">Годовые назначения  </t>
  </si>
  <si>
    <t xml:space="preserve">Годовые назначения </t>
  </si>
  <si>
    <t>% исп. текущ. назнач</t>
  </si>
  <si>
    <t>Назнач. Текущ. периода</t>
  </si>
  <si>
    <t>% исп. годов. назнач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</si>
  <si>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</si>
  <si>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</si>
  <si>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Дотации на выравниание бюджетной обеспечнности</t>
  </si>
  <si>
    <t xml:space="preserve"> 2 02 02009 </t>
  </si>
  <si>
    <t>Субсидии бюджетам городских округов на государственную поддержку  малого и среднего предпринимательства, включая крестьянские (фермские хозяйства)</t>
  </si>
  <si>
    <t>Прочие безвозмездные поступления  в бюджеты городских округов</t>
  </si>
  <si>
    <t>Возврат остатков субсидий ,субвенций и иных межбюджетных трансфертов, имеющих  целевое назначение, прошлых лет из бюджетов городских округов</t>
  </si>
  <si>
    <t>Защита населения и территории от последствий чрезвычайных ситуаций природного и техногеннного характера, гражданская оборона</t>
  </si>
  <si>
    <t>Другие вопросы в области  национальной безопасности и правоохранительной деятельности</t>
  </si>
  <si>
    <t>Дорожное хозяйство (дорожные фонды)</t>
  </si>
  <si>
    <t>Связь и информатика</t>
  </si>
  <si>
    <t>Социальное обслуживание населения</t>
  </si>
  <si>
    <t xml:space="preserve">Физическая культура </t>
  </si>
  <si>
    <t>Массовый спорт</t>
  </si>
  <si>
    <t>Спорт высших достижений</t>
  </si>
  <si>
    <t>Средства массовой инофрмации</t>
  </si>
  <si>
    <t xml:space="preserve">Приложение  3 к письму </t>
  </si>
  <si>
    <t>Расходы бюджета - итого</t>
  </si>
  <si>
    <t>от 12.01.2015 № 33-01-81/4</t>
  </si>
  <si>
    <t>Исполнение бюджета муниципального образования Городской округ Верхняя Тура</t>
  </si>
  <si>
    <t>1 03 02000</t>
  </si>
  <si>
    <t>1 05 04000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</si>
  <si>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</si>
  <si>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патентной системы налогообложения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</si>
  <si>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</si>
  <si>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</si>
  <si>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</si>
  <si>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Национальная оборона</t>
  </si>
  <si>
    <t xml:space="preserve">администрации Городского округа Верхняя Тура                                                  Н.В.Лыкасова </t>
  </si>
  <si>
    <t xml:space="preserve">Начальник финансового отдела </t>
  </si>
  <si>
    <t xml:space="preserve">Исполнитель: главный специалист                                                  О.П.Ковырзина </t>
  </si>
  <si>
    <t>34344-4-62-60</t>
  </si>
  <si>
    <t>% исп. год. назнач.</t>
  </si>
  <si>
    <t>1 05 01000</t>
  </si>
  <si>
    <t>Налог, взимаемый в связи с применением упрощенной системы налогообложения</t>
  </si>
  <si>
    <t>Судебная система</t>
  </si>
  <si>
    <t xml:space="preserve"> 2 02 20000 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</si>
  <si>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</si>
  <si>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</si>
  <si>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 xml:space="preserve">2 02 30000 </t>
  </si>
  <si>
    <t>Дотации бюджетам бюджетной системы Российской Федерации</t>
  </si>
  <si>
    <t xml:space="preserve"> 2 02 10000 </t>
  </si>
  <si>
    <t xml:space="preserve"> 2 02 40000 </t>
  </si>
  <si>
    <t>2 19 00000</t>
  </si>
  <si>
    <t>Дополнительное образование детей</t>
  </si>
  <si>
    <t>по расходам  по состоянию на 01 ноября 2018 года</t>
  </si>
  <si>
    <t>по доходам по состоянию на 01 ноября 2018 года.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</si>
</sst>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0.000"/>
  </numFmts>
  <fonts count="50">
    <font>
      <sz val="10"/>
      <name val="Arial"/>
      <family val="0"/>
    </font>
    <font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2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sz val="9"/>
      <name val="Arial"/>
      <family val="2"/>
    </font>
    <font>
      <b/>
      <sz val="11"/>
      <name val="Arial Cyr"/>
      <family val="0"/>
    </font>
    <font>
      <b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30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80" fontId="0" fillId="0" borderId="11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 vertical="center"/>
    </xf>
    <xf numFmtId="0" fontId="4" fillId="0" borderId="13" xfId="0" applyFont="1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9" fontId="0" fillId="0" borderId="12" xfId="0" applyNumberFormat="1" applyBorder="1" applyAlignment="1">
      <alignment horizontal="center" vertical="center"/>
    </xf>
    <xf numFmtId="0" fontId="0" fillId="0" borderId="14" xfId="0" applyBorder="1" applyAlignment="1">
      <alignment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 wrapText="1"/>
    </xf>
    <xf numFmtId="0" fontId="0" fillId="0" borderId="12" xfId="0" applyFill="1" applyBorder="1" applyAlignment="1">
      <alignment horizontal="center" vertical="center"/>
    </xf>
    <xf numFmtId="0" fontId="1" fillId="0" borderId="13" xfId="0" applyFont="1" applyFill="1" applyBorder="1" applyAlignment="1">
      <alignment wrapText="1"/>
    </xf>
    <xf numFmtId="0" fontId="1" fillId="0" borderId="13" xfId="0" applyFont="1" applyBorder="1" applyAlignment="1">
      <alignment wrapText="1"/>
    </xf>
    <xf numFmtId="49" fontId="1" fillId="0" borderId="12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Border="1" applyAlignment="1">
      <alignment/>
    </xf>
    <xf numFmtId="0" fontId="6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180" fontId="3" fillId="0" borderId="18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wrapText="1"/>
    </xf>
    <xf numFmtId="0" fontId="0" fillId="0" borderId="17" xfId="0" applyBorder="1" applyAlignment="1">
      <alignment wrapText="1"/>
    </xf>
    <xf numFmtId="0" fontId="0" fillId="0" borderId="0" xfId="0" applyAlignment="1">
      <alignment wrapText="1"/>
    </xf>
    <xf numFmtId="180" fontId="0" fillId="0" borderId="12" xfId="0" applyNumberFormat="1" applyBorder="1" applyAlignment="1">
      <alignment horizontal="center"/>
    </xf>
    <xf numFmtId="0" fontId="4" fillId="0" borderId="19" xfId="0" applyFont="1" applyBorder="1" applyAlignment="1">
      <alignment wrapText="1"/>
    </xf>
    <xf numFmtId="0" fontId="4" fillId="0" borderId="20" xfId="0" applyFont="1" applyBorder="1" applyAlignment="1">
      <alignment horizontal="left" vertical="center" wrapText="1"/>
    </xf>
    <xf numFmtId="180" fontId="3" fillId="0" borderId="10" xfId="0" applyNumberFormat="1" applyFont="1" applyBorder="1" applyAlignment="1">
      <alignment horizontal="center"/>
    </xf>
    <xf numFmtId="0" fontId="9" fillId="0" borderId="15" xfId="0" applyFont="1" applyBorder="1" applyAlignment="1">
      <alignment horizontal="left" vertical="center" wrapText="1"/>
    </xf>
    <xf numFmtId="180" fontId="1" fillId="0" borderId="21" xfId="0" applyNumberFormat="1" applyFont="1" applyBorder="1" applyAlignment="1">
      <alignment horizontal="center"/>
    </xf>
    <xf numFmtId="180" fontId="0" fillId="0" borderId="16" xfId="0" applyNumberFormat="1" applyBorder="1" applyAlignment="1">
      <alignment horizontal="center"/>
    </xf>
    <xf numFmtId="0" fontId="1" fillId="0" borderId="22" xfId="0" applyFont="1" applyBorder="1" applyAlignment="1">
      <alignment wrapText="1"/>
    </xf>
    <xf numFmtId="180" fontId="1" fillId="0" borderId="16" xfId="0" applyNumberFormat="1" applyFont="1" applyBorder="1" applyAlignment="1">
      <alignment horizontal="center"/>
    </xf>
    <xf numFmtId="0" fontId="0" fillId="0" borderId="19" xfId="0" applyBorder="1" applyAlignment="1">
      <alignment wrapText="1"/>
    </xf>
    <xf numFmtId="180" fontId="1" fillId="0" borderId="23" xfId="0" applyNumberFormat="1" applyFont="1" applyBorder="1" applyAlignment="1">
      <alignment horizontal="center"/>
    </xf>
    <xf numFmtId="0" fontId="4" fillId="0" borderId="24" xfId="0" applyFont="1" applyBorder="1" applyAlignment="1">
      <alignment/>
    </xf>
    <xf numFmtId="0" fontId="0" fillId="0" borderId="25" xfId="0" applyBorder="1" applyAlignment="1">
      <alignment/>
    </xf>
    <xf numFmtId="0" fontId="0" fillId="0" borderId="24" xfId="0" applyBorder="1" applyAlignment="1">
      <alignment/>
    </xf>
    <xf numFmtId="180" fontId="3" fillId="0" borderId="10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4" fillId="0" borderId="27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4" fillId="0" borderId="28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9" fillId="0" borderId="29" xfId="0" applyFont="1" applyBorder="1" applyAlignment="1">
      <alignment vertical="center"/>
    </xf>
    <xf numFmtId="180" fontId="0" fillId="0" borderId="16" xfId="0" applyNumberFormat="1" applyFont="1" applyBorder="1" applyAlignment="1">
      <alignment horizontal="center" wrapText="1"/>
    </xf>
    <xf numFmtId="180" fontId="0" fillId="0" borderId="12" xfId="0" applyNumberFormat="1" applyFont="1" applyBorder="1" applyAlignment="1">
      <alignment horizontal="center"/>
    </xf>
    <xf numFmtId="180" fontId="0" fillId="0" borderId="26" xfId="0" applyNumberFormat="1" applyFont="1" applyBorder="1" applyAlignment="1">
      <alignment horizontal="center"/>
    </xf>
    <xf numFmtId="0" fontId="9" fillId="0" borderId="15" xfId="0" applyFont="1" applyBorder="1" applyAlignment="1">
      <alignment/>
    </xf>
    <xf numFmtId="0" fontId="9" fillId="0" borderId="15" xfId="0" applyFont="1" applyBorder="1" applyAlignment="1">
      <alignment vertical="center"/>
    </xf>
    <xf numFmtId="0" fontId="10" fillId="0" borderId="0" xfId="0" applyFont="1" applyAlignment="1">
      <alignment/>
    </xf>
    <xf numFmtId="0" fontId="10" fillId="0" borderId="13" xfId="0" applyFont="1" applyBorder="1" applyAlignment="1">
      <alignment/>
    </xf>
    <xf numFmtId="0" fontId="10" fillId="0" borderId="24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25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/>
    </xf>
    <xf numFmtId="0" fontId="10" fillId="0" borderId="26" xfId="0" applyFont="1" applyBorder="1" applyAlignment="1">
      <alignment/>
    </xf>
    <xf numFmtId="0" fontId="10" fillId="0" borderId="27" xfId="0" applyFont="1" applyBorder="1" applyAlignment="1">
      <alignment/>
    </xf>
    <xf numFmtId="180" fontId="0" fillId="0" borderId="12" xfId="0" applyNumberFormat="1" applyFont="1" applyBorder="1" applyAlignment="1">
      <alignment horizontal="center"/>
    </xf>
    <xf numFmtId="180" fontId="0" fillId="0" borderId="25" xfId="0" applyNumberFormat="1" applyFont="1" applyBorder="1" applyAlignment="1">
      <alignment horizontal="center"/>
    </xf>
    <xf numFmtId="180" fontId="0" fillId="0" borderId="16" xfId="0" applyNumberFormat="1" applyFont="1" applyFill="1" applyBorder="1" applyAlignment="1">
      <alignment horizontal="center"/>
    </xf>
    <xf numFmtId="180" fontId="0" fillId="0" borderId="12" xfId="0" applyNumberFormat="1" applyFont="1" applyFill="1" applyBorder="1" applyAlignment="1">
      <alignment horizontal="center"/>
    </xf>
    <xf numFmtId="180" fontId="0" fillId="0" borderId="25" xfId="0" applyNumberFormat="1" applyFont="1" applyFill="1" applyBorder="1" applyAlignment="1">
      <alignment horizontal="center"/>
    </xf>
    <xf numFmtId="49" fontId="11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/>
    </xf>
    <xf numFmtId="0" fontId="1" fillId="0" borderId="15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4" xfId="0" applyFont="1" applyBorder="1" applyAlignment="1">
      <alignment wrapText="1"/>
    </xf>
    <xf numFmtId="180" fontId="0" fillId="0" borderId="23" xfId="0" applyNumberFormat="1" applyBorder="1" applyAlignment="1">
      <alignment horizontal="center"/>
    </xf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0" fillId="0" borderId="13" xfId="0" applyFont="1" applyFill="1" applyBorder="1" applyAlignment="1">
      <alignment wrapText="1"/>
    </xf>
    <xf numFmtId="180" fontId="1" fillId="0" borderId="12" xfId="0" applyNumberFormat="1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1" fillId="0" borderId="25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9" fillId="0" borderId="0" xfId="0" applyFont="1" applyBorder="1" applyAlignment="1">
      <alignment/>
    </xf>
    <xf numFmtId="49" fontId="0" fillId="33" borderId="12" xfId="0" applyNumberFormat="1" applyFill="1" applyBorder="1" applyAlignment="1">
      <alignment horizontal="center" vertical="center"/>
    </xf>
    <xf numFmtId="0" fontId="0" fillId="33" borderId="14" xfId="0" applyFill="1" applyBorder="1" applyAlignment="1">
      <alignment wrapText="1"/>
    </xf>
    <xf numFmtId="0" fontId="0" fillId="33" borderId="13" xfId="0" applyFill="1" applyBorder="1" applyAlignment="1">
      <alignment/>
    </xf>
    <xf numFmtId="180" fontId="0" fillId="33" borderId="12" xfId="0" applyNumberFormat="1" applyFill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/>
    </xf>
    <xf numFmtId="0" fontId="11" fillId="0" borderId="15" xfId="0" applyNumberFormat="1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5" xfId="0" applyFont="1" applyBorder="1" applyAlignment="1">
      <alignment wrapText="1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wrapText="1"/>
    </xf>
    <xf numFmtId="0" fontId="0" fillId="33" borderId="12" xfId="0" applyFill="1" applyBorder="1" applyAlignment="1">
      <alignment wrapText="1"/>
    </xf>
    <xf numFmtId="2" fontId="0" fillId="0" borderId="10" xfId="0" applyNumberFormat="1" applyBorder="1" applyAlignment="1">
      <alignment horizontal="center" vertical="center" wrapText="1"/>
    </xf>
    <xf numFmtId="2" fontId="0" fillId="0" borderId="23" xfId="0" applyNumberFormat="1" applyBorder="1" applyAlignment="1">
      <alignment/>
    </xf>
    <xf numFmtId="2" fontId="0" fillId="33" borderId="12" xfId="0" applyNumberFormat="1" applyFill="1" applyBorder="1" applyAlignment="1">
      <alignment/>
    </xf>
    <xf numFmtId="2" fontId="0" fillId="0" borderId="12" xfId="0" applyNumberFormat="1" applyBorder="1" applyAlignment="1">
      <alignment/>
    </xf>
    <xf numFmtId="0" fontId="12" fillId="0" borderId="18" xfId="0" applyFont="1" applyBorder="1" applyAlignment="1">
      <alignment/>
    </xf>
    <xf numFmtId="0" fontId="12" fillId="0" borderId="29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15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15" xfId="0" applyFont="1" applyBorder="1" applyAlignment="1">
      <alignment/>
    </xf>
    <xf numFmtId="0" fontId="13" fillId="0" borderId="18" xfId="0" applyFont="1" applyBorder="1" applyAlignment="1">
      <alignment/>
    </xf>
    <xf numFmtId="0" fontId="13" fillId="0" borderId="29" xfId="0" applyFont="1" applyBorder="1" applyAlignment="1">
      <alignment/>
    </xf>
    <xf numFmtId="0" fontId="12" fillId="0" borderId="30" xfId="0" applyFont="1" applyBorder="1" applyAlignment="1">
      <alignment/>
    </xf>
    <xf numFmtId="0" fontId="14" fillId="0" borderId="0" xfId="0" applyFont="1" applyAlignment="1">
      <alignment/>
    </xf>
    <xf numFmtId="180" fontId="0" fillId="33" borderId="25" xfId="0" applyNumberFormat="1" applyFont="1" applyFill="1" applyBorder="1" applyAlignment="1">
      <alignment horizontal="center"/>
    </xf>
    <xf numFmtId="0" fontId="4" fillId="33" borderId="31" xfId="0" applyFont="1" applyFill="1" applyBorder="1" applyAlignment="1">
      <alignment wrapText="1"/>
    </xf>
    <xf numFmtId="180" fontId="12" fillId="33" borderId="18" xfId="0" applyNumberFormat="1" applyFont="1" applyFill="1" applyBorder="1" applyAlignment="1">
      <alignment horizontal="center"/>
    </xf>
    <xf numFmtId="0" fontId="9" fillId="33" borderId="29" xfId="0" applyFont="1" applyFill="1" applyBorder="1" applyAlignment="1">
      <alignment horizontal="left" vertical="center" wrapText="1"/>
    </xf>
    <xf numFmtId="0" fontId="12" fillId="33" borderId="18" xfId="0" applyFont="1" applyFill="1" applyBorder="1" applyAlignment="1">
      <alignment/>
    </xf>
    <xf numFmtId="0" fontId="12" fillId="33" borderId="29" xfId="0" applyFont="1" applyFill="1" applyBorder="1" applyAlignment="1">
      <alignment/>
    </xf>
    <xf numFmtId="0" fontId="15" fillId="0" borderId="10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2" fontId="12" fillId="0" borderId="10" xfId="0" applyNumberFormat="1" applyFont="1" applyBorder="1" applyAlignment="1">
      <alignment/>
    </xf>
    <xf numFmtId="2" fontId="12" fillId="33" borderId="10" xfId="0" applyNumberFormat="1" applyFont="1" applyFill="1" applyBorder="1" applyAlignment="1">
      <alignment/>
    </xf>
    <xf numFmtId="2" fontId="0" fillId="33" borderId="12" xfId="0" applyNumberFormat="1" applyFont="1" applyFill="1" applyBorder="1" applyAlignment="1">
      <alignment/>
    </xf>
    <xf numFmtId="0" fontId="0" fillId="0" borderId="33" xfId="0" applyBorder="1" applyAlignment="1">
      <alignment/>
    </xf>
    <xf numFmtId="0" fontId="0" fillId="33" borderId="34" xfId="0" applyFill="1" applyBorder="1" applyAlignment="1">
      <alignment/>
    </xf>
    <xf numFmtId="0" fontId="0" fillId="0" borderId="34" xfId="0" applyBorder="1" applyAlignment="1">
      <alignment/>
    </xf>
    <xf numFmtId="1" fontId="0" fillId="0" borderId="11" xfId="0" applyNumberFormat="1" applyBorder="1" applyAlignment="1">
      <alignment horizontal="center" vertical="center" wrapText="1"/>
    </xf>
    <xf numFmtId="0" fontId="0" fillId="0" borderId="35" xfId="0" applyBorder="1" applyAlignment="1">
      <alignment/>
    </xf>
    <xf numFmtId="1" fontId="0" fillId="0" borderId="21" xfId="0" applyNumberFormat="1" applyBorder="1" applyAlignment="1">
      <alignment/>
    </xf>
    <xf numFmtId="1" fontId="0" fillId="33" borderId="12" xfId="0" applyNumberFormat="1" applyFill="1" applyBorder="1" applyAlignment="1">
      <alignment/>
    </xf>
    <xf numFmtId="1" fontId="0" fillId="0" borderId="12" xfId="0" applyNumberFormat="1" applyBorder="1" applyAlignment="1">
      <alignment/>
    </xf>
    <xf numFmtId="0" fontId="0" fillId="0" borderId="18" xfId="0" applyBorder="1" applyAlignment="1">
      <alignment/>
    </xf>
    <xf numFmtId="2" fontId="0" fillId="0" borderId="10" xfId="0" applyNumberFormat="1" applyBorder="1" applyAlignment="1">
      <alignment horizontal="center" wrapText="1"/>
    </xf>
    <xf numFmtId="0" fontId="0" fillId="0" borderId="16" xfId="0" applyFont="1" applyBorder="1" applyAlignment="1">
      <alignment wrapText="1"/>
    </xf>
    <xf numFmtId="0" fontId="0" fillId="0" borderId="17" xfId="0" applyFont="1" applyBorder="1" applyAlignment="1">
      <alignment wrapText="1"/>
    </xf>
    <xf numFmtId="2" fontId="0" fillId="0" borderId="16" xfId="0" applyNumberFormat="1" applyFont="1" applyBorder="1" applyAlignment="1">
      <alignment wrapText="1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2" fontId="0" fillId="0" borderId="12" xfId="0" applyNumberFormat="1" applyFont="1" applyBorder="1" applyAlignment="1">
      <alignment/>
    </xf>
    <xf numFmtId="0" fontId="0" fillId="33" borderId="25" xfId="0" applyFont="1" applyFill="1" applyBorder="1" applyAlignment="1">
      <alignment/>
    </xf>
    <xf numFmtId="0" fontId="0" fillId="33" borderId="24" xfId="0" applyFont="1" applyFill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2" fontId="0" fillId="0" borderId="25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4" xfId="0" applyFont="1" applyBorder="1" applyAlignment="1">
      <alignment/>
    </xf>
    <xf numFmtId="2" fontId="0" fillId="0" borderId="21" xfId="0" applyNumberFormat="1" applyFont="1" applyBorder="1" applyAlignment="1">
      <alignment/>
    </xf>
    <xf numFmtId="2" fontId="0" fillId="0" borderId="23" xfId="0" applyNumberFormat="1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41" xfId="0" applyFont="1" applyBorder="1" applyAlignment="1">
      <alignment/>
    </xf>
    <xf numFmtId="180" fontId="0" fillId="33" borderId="25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Border="1" applyAlignment="1">
      <alignment wrapText="1"/>
    </xf>
    <xf numFmtId="0" fontId="1" fillId="0" borderId="17" xfId="0" applyFont="1" applyBorder="1" applyAlignment="1">
      <alignment/>
    </xf>
    <xf numFmtId="0" fontId="1" fillId="0" borderId="13" xfId="0" applyFont="1" applyBorder="1" applyAlignment="1">
      <alignment horizontal="left" wrapText="1"/>
    </xf>
    <xf numFmtId="0" fontId="1" fillId="0" borderId="14" xfId="0" applyNumberFormat="1" applyFont="1" applyBorder="1" applyAlignment="1">
      <alignment horizontal="left" wrapText="1"/>
    </xf>
    <xf numFmtId="0" fontId="12" fillId="34" borderId="10" xfId="0" applyFont="1" applyFill="1" applyBorder="1" applyAlignment="1">
      <alignment/>
    </xf>
    <xf numFmtId="0" fontId="0" fillId="33" borderId="13" xfId="0" applyFill="1" applyBorder="1" applyAlignment="1">
      <alignment wrapText="1"/>
    </xf>
    <xf numFmtId="2" fontId="0" fillId="34" borderId="12" xfId="0" applyNumberFormat="1" applyFill="1" applyBorder="1" applyAlignment="1">
      <alignment/>
    </xf>
    <xf numFmtId="2" fontId="0" fillId="0" borderId="10" xfId="0" applyNumberFormat="1" applyFont="1" applyBorder="1" applyAlignment="1">
      <alignment horizontal="center" wrapText="1"/>
    </xf>
    <xf numFmtId="0" fontId="0" fillId="0" borderId="16" xfId="0" applyFont="1" applyBorder="1" applyAlignment="1">
      <alignment wrapText="1"/>
    </xf>
    <xf numFmtId="3" fontId="1" fillId="0" borderId="16" xfId="0" applyNumberFormat="1" applyFont="1" applyFill="1" applyBorder="1" applyAlignment="1">
      <alignment horizontal="center" vertical="center"/>
    </xf>
    <xf numFmtId="180" fontId="0" fillId="35" borderId="12" xfId="0" applyNumberFormat="1" applyFont="1" applyFill="1" applyBorder="1" applyAlignment="1">
      <alignment horizontal="center"/>
    </xf>
    <xf numFmtId="0" fontId="10" fillId="35" borderId="13" xfId="0" applyFont="1" applyFill="1" applyBorder="1" applyAlignment="1">
      <alignment/>
    </xf>
    <xf numFmtId="0" fontId="10" fillId="35" borderId="12" xfId="0" applyFont="1" applyFill="1" applyBorder="1" applyAlignment="1">
      <alignment/>
    </xf>
    <xf numFmtId="180" fontId="0" fillId="34" borderId="25" xfId="0" applyNumberFormat="1" applyFont="1" applyFill="1" applyBorder="1" applyAlignment="1">
      <alignment horizontal="center"/>
    </xf>
    <xf numFmtId="0" fontId="4" fillId="34" borderId="31" xfId="0" applyFont="1" applyFill="1" applyBorder="1" applyAlignment="1">
      <alignment wrapText="1"/>
    </xf>
    <xf numFmtId="0" fontId="0" fillId="34" borderId="25" xfId="0" applyFont="1" applyFill="1" applyBorder="1" applyAlignment="1">
      <alignment/>
    </xf>
    <xf numFmtId="0" fontId="0" fillId="34" borderId="24" xfId="0" applyFont="1" applyFill="1" applyBorder="1" applyAlignment="1">
      <alignment/>
    </xf>
    <xf numFmtId="2" fontId="0" fillId="34" borderId="12" xfId="0" applyNumberFormat="1" applyFont="1" applyFill="1" applyBorder="1" applyAlignment="1">
      <alignment/>
    </xf>
    <xf numFmtId="0" fontId="12" fillId="0" borderId="42" xfId="0" applyFont="1" applyBorder="1" applyAlignment="1">
      <alignment/>
    </xf>
    <xf numFmtId="0" fontId="12" fillId="0" borderId="43" xfId="0" applyFont="1" applyBorder="1" applyAlignment="1">
      <alignment/>
    </xf>
    <xf numFmtId="0" fontId="12" fillId="0" borderId="23" xfId="0" applyFont="1" applyBorder="1" applyAlignment="1">
      <alignment/>
    </xf>
    <xf numFmtId="0" fontId="12" fillId="0" borderId="44" xfId="0" applyFont="1" applyBorder="1" applyAlignment="1">
      <alignment/>
    </xf>
    <xf numFmtId="0" fontId="12" fillId="0" borderId="45" xfId="0" applyFont="1" applyBorder="1" applyAlignment="1">
      <alignment/>
    </xf>
    <xf numFmtId="0" fontId="12" fillId="0" borderId="46" xfId="0" applyFont="1" applyBorder="1" applyAlignment="1">
      <alignment/>
    </xf>
    <xf numFmtId="2" fontId="12" fillId="0" borderId="18" xfId="0" applyNumberFormat="1" applyFont="1" applyBorder="1" applyAlignment="1">
      <alignment/>
    </xf>
    <xf numFmtId="0" fontId="12" fillId="0" borderId="30" xfId="0" applyFont="1" applyFill="1" applyBorder="1" applyAlignment="1">
      <alignment/>
    </xf>
    <xf numFmtId="2" fontId="12" fillId="0" borderId="10" xfId="0" applyNumberFormat="1" applyFont="1" applyFill="1" applyBorder="1" applyAlignment="1">
      <alignment/>
    </xf>
    <xf numFmtId="0" fontId="0" fillId="33" borderId="47" xfId="0" applyFont="1" applyFill="1" applyBorder="1" applyAlignment="1">
      <alignment/>
    </xf>
    <xf numFmtId="0" fontId="0" fillId="0" borderId="19" xfId="0" applyFont="1" applyBorder="1" applyAlignment="1">
      <alignment horizontal="right" wrapText="1"/>
    </xf>
    <xf numFmtId="0" fontId="0" fillId="35" borderId="19" xfId="0" applyFont="1" applyFill="1" applyBorder="1" applyAlignment="1">
      <alignment horizontal="right" wrapText="1"/>
    </xf>
    <xf numFmtId="0" fontId="3" fillId="0" borderId="1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Alignment="1">
      <alignment horizontal="center"/>
    </xf>
    <xf numFmtId="0" fontId="0" fillId="0" borderId="29" xfId="0" applyBorder="1" applyAlignment="1">
      <alignment horizontal="center"/>
    </xf>
    <xf numFmtId="0" fontId="1" fillId="0" borderId="4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left"/>
    </xf>
    <xf numFmtId="0" fontId="5" fillId="0" borderId="49" xfId="0" applyFont="1" applyBorder="1" applyAlignment="1">
      <alignment horizontal="left"/>
    </xf>
    <xf numFmtId="0" fontId="0" fillId="0" borderId="0" xfId="0" applyFont="1" applyAlignment="1">
      <alignment/>
    </xf>
    <xf numFmtId="0" fontId="1" fillId="0" borderId="29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selection activeCell="D37" sqref="D37"/>
    </sheetView>
  </sheetViews>
  <sheetFormatPr defaultColWidth="9.140625" defaultRowHeight="12.75"/>
  <cols>
    <col min="1" max="1" width="11.7109375" style="0" customWidth="1"/>
    <col min="2" max="2" width="47.57421875" style="0" customWidth="1"/>
    <col min="3" max="3" width="8.421875" style="0" customWidth="1"/>
    <col min="4" max="4" width="7.8515625" style="0" customWidth="1"/>
    <col min="5" max="5" width="7.7109375" style="0" customWidth="1"/>
    <col min="6" max="6" width="8.140625" style="0" customWidth="1"/>
    <col min="7" max="7" width="7.7109375" style="0" customWidth="1"/>
  </cols>
  <sheetData>
    <row r="1" spans="2:7" ht="12.75">
      <c r="B1" s="62"/>
      <c r="C1" s="82"/>
      <c r="D1" s="82"/>
      <c r="E1" s="62" t="s">
        <v>105</v>
      </c>
      <c r="F1" s="62"/>
      <c r="G1" s="62"/>
    </row>
    <row r="2" spans="2:7" ht="12.75">
      <c r="B2" s="217" t="s">
        <v>107</v>
      </c>
      <c r="C2" s="217"/>
      <c r="D2" s="217"/>
      <c r="E2" s="217"/>
      <c r="F2" s="217"/>
      <c r="G2" s="217"/>
    </row>
    <row r="3" spans="2:7" ht="9" customHeight="1">
      <c r="B3" s="1"/>
      <c r="C3" s="1"/>
      <c r="D3" s="1"/>
      <c r="E3" s="1"/>
      <c r="F3" s="1"/>
      <c r="G3" s="1"/>
    </row>
    <row r="4" spans="1:7" ht="12.75">
      <c r="A4" s="218" t="s">
        <v>108</v>
      </c>
      <c r="B4" s="218"/>
      <c r="C4" s="218"/>
      <c r="D4" s="218"/>
      <c r="E4" s="218"/>
      <c r="F4" s="218"/>
      <c r="G4" s="218"/>
    </row>
    <row r="5" spans="1:7" ht="12.75" customHeight="1">
      <c r="A5" s="218" t="s">
        <v>135</v>
      </c>
      <c r="B5" s="218"/>
      <c r="C5" s="218"/>
      <c r="D5" s="218"/>
      <c r="E5" s="218"/>
      <c r="F5" s="218"/>
      <c r="G5" s="218"/>
    </row>
    <row r="6" spans="5:7" ht="11.25" customHeight="1" thickBot="1">
      <c r="E6" s="219" t="s">
        <v>0</v>
      </c>
      <c r="F6" s="219"/>
      <c r="G6" s="219"/>
    </row>
    <row r="7" spans="1:7" ht="12.75">
      <c r="A7" s="210" t="s">
        <v>1</v>
      </c>
      <c r="B7" s="210" t="s">
        <v>2</v>
      </c>
      <c r="C7" s="213" t="s">
        <v>85</v>
      </c>
      <c r="D7" s="213" t="s">
        <v>87</v>
      </c>
      <c r="E7" s="220" t="s">
        <v>3</v>
      </c>
      <c r="F7" s="213" t="s">
        <v>86</v>
      </c>
      <c r="G7" s="223" t="s">
        <v>88</v>
      </c>
    </row>
    <row r="8" spans="1:7" ht="12.75">
      <c r="A8" s="211"/>
      <c r="B8" s="211"/>
      <c r="C8" s="214"/>
      <c r="D8" s="214"/>
      <c r="E8" s="221"/>
      <c r="F8" s="214"/>
      <c r="G8" s="224"/>
    </row>
    <row r="9" spans="1:7" ht="21" customHeight="1" thickBot="1">
      <c r="A9" s="212"/>
      <c r="B9" s="212"/>
      <c r="C9" s="215"/>
      <c r="D9" s="215"/>
      <c r="E9" s="222"/>
      <c r="F9" s="215"/>
      <c r="G9" s="225"/>
    </row>
    <row r="10" spans="1:7" ht="16.5" customHeight="1" thickBot="1">
      <c r="A10" s="80" t="s">
        <v>4</v>
      </c>
      <c r="B10" s="81" t="s">
        <v>5</v>
      </c>
      <c r="C10" s="3">
        <f>SUM(C11:C27)</f>
        <v>111021</v>
      </c>
      <c r="D10" s="141">
        <f>SUM(D11:D27)</f>
        <v>92485.41666666667</v>
      </c>
      <c r="E10" s="3">
        <f>SUM(E11:E27)</f>
        <v>99407</v>
      </c>
      <c r="F10" s="112">
        <f>E10/D10*100</f>
        <v>107.4839726983984</v>
      </c>
      <c r="G10" s="112">
        <f>E10/C10*100</f>
        <v>89.53891606092542</v>
      </c>
    </row>
    <row r="11" spans="1:7" ht="13.5" customHeight="1">
      <c r="A11" s="4" t="s">
        <v>6</v>
      </c>
      <c r="B11" s="5" t="s">
        <v>7</v>
      </c>
      <c r="C11" s="138">
        <v>89671</v>
      </c>
      <c r="D11" s="143">
        <f>C11/12*10</f>
        <v>74725.83333333333</v>
      </c>
      <c r="E11" s="5">
        <v>79474</v>
      </c>
      <c r="F11" s="113">
        <f>E11/D11*100</f>
        <v>106.35411671554907</v>
      </c>
      <c r="G11" s="113">
        <f>E11/C11*100</f>
        <v>88.62843059629088</v>
      </c>
    </row>
    <row r="12" spans="1:7" ht="27.75" customHeight="1">
      <c r="A12" s="104" t="s">
        <v>109</v>
      </c>
      <c r="B12" s="111" t="s">
        <v>111</v>
      </c>
      <c r="C12" s="139">
        <v>2340</v>
      </c>
      <c r="D12" s="144">
        <f>C12/12*10</f>
        <v>1950</v>
      </c>
      <c r="E12" s="207">
        <v>2077</v>
      </c>
      <c r="F12" s="114">
        <f>E12/D12*100</f>
        <v>106.51282051282051</v>
      </c>
      <c r="G12" s="114">
        <f>E12/C12*100</f>
        <v>88.76068376068376</v>
      </c>
    </row>
    <row r="13" spans="1:7" ht="27.75" customHeight="1">
      <c r="A13" s="104" t="s">
        <v>122</v>
      </c>
      <c r="B13" s="185" t="s">
        <v>123</v>
      </c>
      <c r="C13" s="139">
        <v>1516</v>
      </c>
      <c r="D13" s="144">
        <f>C13/12*10</f>
        <v>1263.3333333333333</v>
      </c>
      <c r="E13" s="209">
        <v>1055</v>
      </c>
      <c r="F13" s="114">
        <f>E13/D13*100</f>
        <v>83.50923482849605</v>
      </c>
      <c r="G13" s="114">
        <f>E13/C13*100</f>
        <v>69.5910290237467</v>
      </c>
    </row>
    <row r="14" spans="1:7" ht="24.75" customHeight="1">
      <c r="A14" s="83" t="s">
        <v>8</v>
      </c>
      <c r="B14" s="7" t="s">
        <v>9</v>
      </c>
      <c r="C14" s="140">
        <v>2642</v>
      </c>
      <c r="D14" s="145">
        <f>C14/12*10</f>
        <v>2201.6666666666665</v>
      </c>
      <c r="E14" s="208">
        <v>2096</v>
      </c>
      <c r="F14" s="115">
        <f>E14/D14*100</f>
        <v>95.20060560181682</v>
      </c>
      <c r="G14" s="115">
        <f>E14/C14*100</f>
        <v>79.333838001514</v>
      </c>
    </row>
    <row r="15" spans="1:7" ht="12" customHeight="1">
      <c r="A15" s="10" t="s">
        <v>10</v>
      </c>
      <c r="B15" s="11" t="s">
        <v>11</v>
      </c>
      <c r="C15" s="140"/>
      <c r="D15" s="145"/>
      <c r="E15" s="9">
        <v>1</v>
      </c>
      <c r="F15" s="8"/>
      <c r="G15" s="8"/>
    </row>
    <row r="16" spans="1:7" ht="25.5" customHeight="1">
      <c r="A16" s="101" t="s">
        <v>110</v>
      </c>
      <c r="B16" s="102" t="s">
        <v>112</v>
      </c>
      <c r="C16" s="139">
        <v>65</v>
      </c>
      <c r="D16" s="144">
        <f>C16/12*10</f>
        <v>54.16666666666667</v>
      </c>
      <c r="E16" s="103">
        <v>48</v>
      </c>
      <c r="F16" s="114">
        <f>E16/D16*100</f>
        <v>88.61538461538461</v>
      </c>
      <c r="G16" s="114">
        <f>E16/C16*100</f>
        <v>73.84615384615385</v>
      </c>
    </row>
    <row r="17" spans="1:7" ht="12.75" customHeight="1">
      <c r="A17" s="10" t="s">
        <v>12</v>
      </c>
      <c r="B17" s="11" t="s">
        <v>13</v>
      </c>
      <c r="C17" s="140">
        <v>2619</v>
      </c>
      <c r="D17" s="145">
        <f>C17/12*10</f>
        <v>2182.5</v>
      </c>
      <c r="E17" s="9">
        <v>1968</v>
      </c>
      <c r="F17" s="186">
        <f>E17/D17*100</f>
        <v>90.17182130584193</v>
      </c>
      <c r="G17" s="115">
        <f>E17/C17*100</f>
        <v>75.14318442153494</v>
      </c>
    </row>
    <row r="18" spans="1:7" ht="12.75">
      <c r="A18" s="6" t="s">
        <v>14</v>
      </c>
      <c r="B18" s="9" t="s">
        <v>15</v>
      </c>
      <c r="C18" s="140">
        <v>5028</v>
      </c>
      <c r="D18" s="145">
        <f>C18/12*10</f>
        <v>4190</v>
      </c>
      <c r="E18" s="9">
        <v>2777</v>
      </c>
      <c r="F18" s="115">
        <f>E18/D18*100</f>
        <v>66.27684964200478</v>
      </c>
      <c r="G18" s="115">
        <f>E18/C18*100</f>
        <v>55.23070803500397</v>
      </c>
    </row>
    <row r="19" spans="1:7" ht="12.75">
      <c r="A19" s="6" t="s">
        <v>16</v>
      </c>
      <c r="B19" s="109" t="s">
        <v>17</v>
      </c>
      <c r="C19" s="140">
        <v>2</v>
      </c>
      <c r="D19" s="145">
        <f>C19/12*10</f>
        <v>1.6666666666666665</v>
      </c>
      <c r="E19" s="9">
        <v>-3</v>
      </c>
      <c r="F19" s="115"/>
      <c r="G19" s="115"/>
    </row>
    <row r="20" spans="1:7" ht="25.5">
      <c r="A20" s="6" t="s">
        <v>18</v>
      </c>
      <c r="B20" s="110" t="s">
        <v>89</v>
      </c>
      <c r="C20" s="140"/>
      <c r="D20" s="145"/>
      <c r="E20" s="9"/>
      <c r="F20" s="115"/>
      <c r="G20" s="115"/>
    </row>
    <row r="21" spans="1:7" ht="24" customHeight="1">
      <c r="A21" s="12" t="s">
        <v>19</v>
      </c>
      <c r="B21" s="7" t="s">
        <v>90</v>
      </c>
      <c r="C21" s="140">
        <v>6234</v>
      </c>
      <c r="D21" s="145">
        <f>C21/12*10</f>
        <v>5195</v>
      </c>
      <c r="E21" s="9">
        <v>8148</v>
      </c>
      <c r="F21" s="186">
        <f>E21/D21*100</f>
        <v>156.84311838306064</v>
      </c>
      <c r="G21" s="115">
        <f>E21/C21*100</f>
        <v>130.70259865255053</v>
      </c>
    </row>
    <row r="22" spans="1:7" ht="15" customHeight="1">
      <c r="A22" s="12" t="s">
        <v>20</v>
      </c>
      <c r="B22" s="13" t="s">
        <v>21</v>
      </c>
      <c r="C22" s="140">
        <v>138</v>
      </c>
      <c r="D22" s="145">
        <f>C22/12*10</f>
        <v>115</v>
      </c>
      <c r="E22" s="9">
        <v>59</v>
      </c>
      <c r="F22" s="115">
        <f>E22/D22*100</f>
        <v>51.30434782608696</v>
      </c>
      <c r="G22" s="115">
        <f>E22/C22*100</f>
        <v>42.7536231884058</v>
      </c>
    </row>
    <row r="23" spans="1:7" ht="25.5">
      <c r="A23" s="14" t="s">
        <v>22</v>
      </c>
      <c r="B23" s="15" t="s">
        <v>23</v>
      </c>
      <c r="C23" s="140">
        <v>366</v>
      </c>
      <c r="D23" s="145">
        <f>C23/12*10</f>
        <v>305</v>
      </c>
      <c r="E23" s="9">
        <v>745</v>
      </c>
      <c r="F23" s="115">
        <f>E23/D23*100</f>
        <v>244.26229508196718</v>
      </c>
      <c r="G23" s="115">
        <f>E23/C23*100</f>
        <v>203.55191256830602</v>
      </c>
    </row>
    <row r="24" spans="1:7" ht="25.5">
      <c r="A24" s="14" t="s">
        <v>24</v>
      </c>
      <c r="B24" s="16" t="s">
        <v>25</v>
      </c>
      <c r="C24" s="140">
        <v>385</v>
      </c>
      <c r="D24" s="145">
        <f>C24/12*9</f>
        <v>288.75</v>
      </c>
      <c r="E24" s="9">
        <v>745</v>
      </c>
      <c r="F24" s="115">
        <f>E24/D24*100</f>
        <v>258.008658008658</v>
      </c>
      <c r="G24" s="115">
        <f>E24/C24*100</f>
        <v>193.5064935064935</v>
      </c>
    </row>
    <row r="25" spans="1:7" ht="12.75">
      <c r="A25" s="17" t="s">
        <v>26</v>
      </c>
      <c r="B25" s="16" t="s">
        <v>27</v>
      </c>
      <c r="C25" s="140"/>
      <c r="D25" s="145"/>
      <c r="E25" s="9"/>
      <c r="F25" s="115"/>
      <c r="G25" s="115"/>
    </row>
    <row r="26" spans="1:7" ht="15.75" customHeight="1">
      <c r="A26" s="14" t="s">
        <v>28</v>
      </c>
      <c r="B26" s="16" t="s">
        <v>29</v>
      </c>
      <c r="C26" s="140">
        <v>15</v>
      </c>
      <c r="D26" s="145">
        <f>C26/12*10</f>
        <v>12.5</v>
      </c>
      <c r="E26" s="9">
        <v>242</v>
      </c>
      <c r="F26" s="115">
        <f>E26/D26*100</f>
        <v>1936</v>
      </c>
      <c r="G26" s="115">
        <f>E26/C26*100</f>
        <v>1613.3333333333333</v>
      </c>
    </row>
    <row r="27" spans="1:7" ht="13.5" thickBot="1">
      <c r="A27" s="105" t="s">
        <v>30</v>
      </c>
      <c r="B27" s="44" t="s">
        <v>31</v>
      </c>
      <c r="C27" s="142"/>
      <c r="D27" s="146"/>
      <c r="E27" s="44">
        <v>-25</v>
      </c>
      <c r="F27" s="43"/>
      <c r="G27" s="43"/>
    </row>
    <row r="28" spans="1:7" ht="15" customHeight="1" thickBot="1">
      <c r="A28" s="79" t="s">
        <v>32</v>
      </c>
      <c r="B28" s="106" t="s">
        <v>33</v>
      </c>
      <c r="C28" s="18">
        <f>C29+C39+C37</f>
        <v>306924</v>
      </c>
      <c r="D28" s="18">
        <f>D29+D39</f>
        <v>255449</v>
      </c>
      <c r="E28" s="18">
        <f>E29+E39</f>
        <v>252341</v>
      </c>
      <c r="F28" s="147">
        <f>E28/D28*100</f>
        <v>98.78331878378854</v>
      </c>
      <c r="G28" s="147">
        <f>E28/C28*100</f>
        <v>82.21611864826471</v>
      </c>
    </row>
    <row r="29" spans="1:7" ht="28.5" customHeight="1" thickBot="1">
      <c r="A29" s="88" t="s">
        <v>34</v>
      </c>
      <c r="B29" s="87" t="s">
        <v>35</v>
      </c>
      <c r="C29" s="18">
        <f>SUM(C30,C32,C35,C36)</f>
        <v>306726</v>
      </c>
      <c r="D29" s="18">
        <f>SUM(D30,D32,D35,D36)</f>
        <v>255449</v>
      </c>
      <c r="E29" s="18">
        <f>SUM(E30,E32,E35,E36)</f>
        <v>255449</v>
      </c>
      <c r="F29" s="147">
        <f>E29/D29*100</f>
        <v>100</v>
      </c>
      <c r="G29" s="147">
        <f>E29/C29*100</f>
        <v>83.28247360836708</v>
      </c>
    </row>
    <row r="30" spans="1:7" ht="25.5">
      <c r="A30" s="179" t="s">
        <v>130</v>
      </c>
      <c r="B30" s="180" t="s">
        <v>129</v>
      </c>
      <c r="C30" s="20">
        <v>36448</v>
      </c>
      <c r="D30" s="20">
        <f>E30</f>
        <v>30370</v>
      </c>
      <c r="E30" s="21">
        <f>E31</f>
        <v>30370</v>
      </c>
      <c r="F30" s="115">
        <f aca="true" t="shared" si="0" ref="F30:F36">E30/D30*100</f>
        <v>100</v>
      </c>
      <c r="G30" s="115">
        <f>E30/C30*100</f>
        <v>83.32418788410887</v>
      </c>
    </row>
    <row r="31" spans="1:7" ht="12.75">
      <c r="A31" s="189">
        <v>20215001</v>
      </c>
      <c r="B31" s="181" t="s">
        <v>91</v>
      </c>
      <c r="C31" s="20">
        <v>36448</v>
      </c>
      <c r="D31" s="20">
        <f>E31</f>
        <v>30370</v>
      </c>
      <c r="E31" s="21">
        <v>30370</v>
      </c>
      <c r="F31" s="115">
        <f t="shared" si="0"/>
        <v>100</v>
      </c>
      <c r="G31" s="115">
        <f>E31/C31*100</f>
        <v>83.32418788410887</v>
      </c>
    </row>
    <row r="32" spans="1:7" ht="29.25" customHeight="1">
      <c r="A32" s="22" t="s">
        <v>125</v>
      </c>
      <c r="B32" s="16" t="s">
        <v>126</v>
      </c>
      <c r="C32" s="8">
        <v>102404</v>
      </c>
      <c r="D32" s="8">
        <v>87663</v>
      </c>
      <c r="E32" s="9">
        <v>87663</v>
      </c>
      <c r="F32" s="115">
        <f t="shared" si="0"/>
        <v>100</v>
      </c>
      <c r="G32" s="115">
        <f>E32/C32*100</f>
        <v>85.60505449005899</v>
      </c>
    </row>
    <row r="33" spans="1:7" ht="51" hidden="1">
      <c r="A33" s="22" t="s">
        <v>92</v>
      </c>
      <c r="B33" s="182" t="s">
        <v>93</v>
      </c>
      <c r="C33" s="8"/>
      <c r="D33" s="8"/>
      <c r="E33" s="9"/>
      <c r="F33" s="115"/>
      <c r="G33" s="115"/>
    </row>
    <row r="34" spans="1:7" ht="12.75" customHeight="1" hidden="1">
      <c r="A34" s="84"/>
      <c r="B34" s="23"/>
      <c r="C34" s="8"/>
      <c r="D34" s="8"/>
      <c r="E34" s="9"/>
      <c r="F34" s="115" t="e">
        <f t="shared" si="0"/>
        <v>#DIV/0!</v>
      </c>
      <c r="G34" s="115" t="e">
        <f>E34/C34*100</f>
        <v>#DIV/0!</v>
      </c>
    </row>
    <row r="35" spans="1:7" ht="31.5" customHeight="1">
      <c r="A35" s="85" t="s">
        <v>128</v>
      </c>
      <c r="B35" s="16" t="s">
        <v>127</v>
      </c>
      <c r="C35" s="8">
        <v>150834</v>
      </c>
      <c r="D35" s="8">
        <v>121194</v>
      </c>
      <c r="E35" s="9">
        <v>121194</v>
      </c>
      <c r="F35" s="115">
        <f t="shared" si="0"/>
        <v>100</v>
      </c>
      <c r="G35" s="115">
        <f>E35/C35*100</f>
        <v>80.34925812482598</v>
      </c>
    </row>
    <row r="36" spans="1:7" ht="15" customHeight="1">
      <c r="A36" s="86" t="s">
        <v>131</v>
      </c>
      <c r="B36" s="183" t="s">
        <v>36</v>
      </c>
      <c r="C36" s="8">
        <v>17040</v>
      </c>
      <c r="D36" s="8">
        <v>16222</v>
      </c>
      <c r="E36" s="9">
        <v>16222</v>
      </c>
      <c r="F36" s="115">
        <f t="shared" si="0"/>
        <v>100</v>
      </c>
      <c r="G36" s="115">
        <f>E36/C36*100</f>
        <v>95.19953051643193</v>
      </c>
    </row>
    <row r="37" spans="1:7" ht="24.75" customHeight="1">
      <c r="A37" s="22" t="s">
        <v>37</v>
      </c>
      <c r="B37" s="16" t="s">
        <v>94</v>
      </c>
      <c r="C37" s="8">
        <v>198</v>
      </c>
      <c r="D37" s="8"/>
      <c r="E37" s="9">
        <v>150</v>
      </c>
      <c r="F37" s="115"/>
      <c r="G37" s="115">
        <f>E37/C37*100</f>
        <v>75.75757575757575</v>
      </c>
    </row>
    <row r="38" spans="1:7" ht="26.25" customHeight="1">
      <c r="A38" s="89" t="s">
        <v>37</v>
      </c>
      <c r="B38" s="90" t="s">
        <v>38</v>
      </c>
      <c r="C38" s="43"/>
      <c r="D38" s="43"/>
      <c r="E38" s="44"/>
      <c r="F38" s="43"/>
      <c r="G38" s="43"/>
    </row>
    <row r="39" spans="1:7" ht="54" customHeight="1" thickBot="1">
      <c r="A39" s="89" t="s">
        <v>132</v>
      </c>
      <c r="B39" s="90" t="s">
        <v>95</v>
      </c>
      <c r="C39" s="43"/>
      <c r="D39" s="44"/>
      <c r="E39" s="43">
        <v>-3108</v>
      </c>
      <c r="F39" s="44"/>
      <c r="G39" s="43"/>
    </row>
    <row r="40" spans="1:7" ht="27" customHeight="1" thickBot="1">
      <c r="A40" s="107" t="s">
        <v>39</v>
      </c>
      <c r="B40" s="108" t="s">
        <v>40</v>
      </c>
      <c r="C40" s="18"/>
      <c r="D40" s="18"/>
      <c r="E40" s="19"/>
      <c r="F40" s="18"/>
      <c r="G40" s="18"/>
    </row>
    <row r="41" spans="1:7" ht="18" customHeight="1" thickBot="1">
      <c r="A41" s="226" t="s">
        <v>41</v>
      </c>
      <c r="B41" s="227"/>
      <c r="C41" s="18">
        <f>C10+C28</f>
        <v>417945</v>
      </c>
      <c r="D41" s="18">
        <f>D10+D28</f>
        <v>347934.4166666667</v>
      </c>
      <c r="E41" s="18">
        <f>E10+E28</f>
        <v>351748</v>
      </c>
      <c r="F41" s="187">
        <f>E41/D41*100</f>
        <v>101.09606384153335</v>
      </c>
      <c r="G41" s="187">
        <f>E41/C41*100</f>
        <v>84.16131309143547</v>
      </c>
    </row>
    <row r="42" ht="10.5" customHeight="1">
      <c r="A42" s="24"/>
    </row>
    <row r="43" ht="12.75" hidden="1"/>
    <row r="44" spans="1:2" ht="14.25">
      <c r="A44" s="216" t="s">
        <v>118</v>
      </c>
      <c r="B44" s="216"/>
    </row>
    <row r="45" spans="1:2" ht="14.25">
      <c r="A45" s="125" t="s">
        <v>117</v>
      </c>
      <c r="B45" s="125"/>
    </row>
    <row r="47" ht="12.75">
      <c r="A47" t="s">
        <v>119</v>
      </c>
    </row>
    <row r="48" ht="12.75">
      <c r="A48" t="s">
        <v>120</v>
      </c>
    </row>
  </sheetData>
  <sheetProtection/>
  <mergeCells count="13">
    <mergeCell ref="G7:G9"/>
    <mergeCell ref="A41:B41"/>
    <mergeCell ref="A7:A9"/>
    <mergeCell ref="B7:B9"/>
    <mergeCell ref="C7:C9"/>
    <mergeCell ref="D7:D9"/>
    <mergeCell ref="A44:B44"/>
    <mergeCell ref="B2:G2"/>
    <mergeCell ref="A4:G4"/>
    <mergeCell ref="A5:G5"/>
    <mergeCell ref="E6:G6"/>
    <mergeCell ref="E7:E9"/>
    <mergeCell ref="F7:F9"/>
  </mergeCells>
  <printOptions/>
  <pageMargins left="0.5511811023622047" right="0.2362204724409449" top="0.1968503937007874" bottom="0.1968503937007874" header="0.196850393700787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4"/>
  <sheetViews>
    <sheetView zoomScalePageLayoutView="0" workbookViewId="0" topLeftCell="A22">
      <selection activeCell="E41" sqref="E41"/>
    </sheetView>
  </sheetViews>
  <sheetFormatPr defaultColWidth="9.140625" defaultRowHeight="12.75"/>
  <cols>
    <col min="1" max="1" width="6.7109375" style="0" customWidth="1"/>
    <col min="2" max="2" width="59.421875" style="0" customWidth="1"/>
    <col min="3" max="3" width="9.421875" style="0" customWidth="1"/>
    <col min="4" max="4" width="8.421875" style="0" hidden="1" customWidth="1"/>
    <col min="5" max="5" width="8.7109375" style="0" customWidth="1"/>
    <col min="6" max="6" width="6.7109375" style="0" hidden="1" customWidth="1"/>
    <col min="7" max="7" width="8.28125" style="0" customWidth="1"/>
  </cols>
  <sheetData>
    <row r="1" spans="3:7" ht="16.5" customHeight="1">
      <c r="C1" s="228" t="s">
        <v>105</v>
      </c>
      <c r="D1" s="228"/>
      <c r="E1" s="228"/>
      <c r="F1" s="228"/>
      <c r="G1" s="228"/>
    </row>
    <row r="2" spans="2:7" ht="13.5" customHeight="1">
      <c r="B2" s="217" t="s">
        <v>107</v>
      </c>
      <c r="C2" s="217"/>
      <c r="D2" s="217"/>
      <c r="E2" s="217"/>
      <c r="F2" s="217"/>
      <c r="G2" s="217"/>
    </row>
    <row r="3" spans="1:7" ht="12.75">
      <c r="A3" s="218" t="s">
        <v>108</v>
      </c>
      <c r="B3" s="218"/>
      <c r="C3" s="218"/>
      <c r="D3" s="218"/>
      <c r="E3" s="218"/>
      <c r="F3" s="218"/>
      <c r="G3" s="218"/>
    </row>
    <row r="4" spans="1:7" ht="12.75">
      <c r="A4" s="218" t="s">
        <v>134</v>
      </c>
      <c r="B4" s="218"/>
      <c r="C4" s="218"/>
      <c r="D4" s="218"/>
      <c r="E4" s="218"/>
      <c r="F4" s="218"/>
      <c r="G4" s="218"/>
    </row>
    <row r="5" spans="5:7" ht="12.75" customHeight="1" thickBot="1">
      <c r="E5" s="229" t="s">
        <v>42</v>
      </c>
      <c r="F5" s="229"/>
      <c r="G5" s="229"/>
    </row>
    <row r="6" spans="1:7" s="26" customFormat="1" ht="38.25" customHeight="1" thickBot="1">
      <c r="A6" s="132" t="s">
        <v>43</v>
      </c>
      <c r="B6" s="2" t="s">
        <v>44</v>
      </c>
      <c r="C6" s="25" t="s">
        <v>84</v>
      </c>
      <c r="D6" s="133" t="s">
        <v>45</v>
      </c>
      <c r="E6" s="25" t="s">
        <v>46</v>
      </c>
      <c r="F6" s="25" t="s">
        <v>47</v>
      </c>
      <c r="G6" s="134" t="s">
        <v>121</v>
      </c>
    </row>
    <row r="7" spans="1:7" ht="12" customHeight="1" thickBot="1">
      <c r="A7" s="27">
        <v>100</v>
      </c>
      <c r="B7" s="56" t="s">
        <v>48</v>
      </c>
      <c r="C7" s="116">
        <f>SUM(C8:C15)</f>
        <v>43335</v>
      </c>
      <c r="D7" s="116">
        <f>SUM(D8:D15)</f>
        <v>0</v>
      </c>
      <c r="E7" s="116">
        <f>SUM(E8:E15)</f>
        <v>33304</v>
      </c>
      <c r="F7" s="117"/>
      <c r="G7" s="135">
        <f>E7/C7*100</f>
        <v>76.85242875274028</v>
      </c>
    </row>
    <row r="8" spans="1:7" s="30" customFormat="1" ht="12.75" customHeight="1">
      <c r="A8" s="57">
        <v>102</v>
      </c>
      <c r="B8" s="28" t="s">
        <v>82</v>
      </c>
      <c r="C8" s="148">
        <v>1351</v>
      </c>
      <c r="D8" s="149"/>
      <c r="E8" s="188">
        <v>1000</v>
      </c>
      <c r="F8" s="149"/>
      <c r="G8" s="150">
        <f>E8/C8*100</f>
        <v>74.01924500370096</v>
      </c>
    </row>
    <row r="9" spans="1:7" ht="23.25" customHeight="1">
      <c r="A9" s="58">
        <v>103</v>
      </c>
      <c r="B9" s="32" t="s">
        <v>49</v>
      </c>
      <c r="C9" s="151">
        <v>718</v>
      </c>
      <c r="D9" s="152"/>
      <c r="E9" s="151">
        <v>591</v>
      </c>
      <c r="F9" s="152"/>
      <c r="G9" s="153">
        <f>E9/C9*100</f>
        <v>82.31197771587743</v>
      </c>
    </row>
    <row r="10" spans="1:7" ht="24" customHeight="1">
      <c r="A10" s="58">
        <v>104</v>
      </c>
      <c r="B10" s="32" t="s">
        <v>83</v>
      </c>
      <c r="C10" s="151">
        <v>14550</v>
      </c>
      <c r="D10" s="152"/>
      <c r="E10" s="151">
        <v>11835</v>
      </c>
      <c r="F10" s="152"/>
      <c r="G10" s="153">
        <f aca="true" t="shared" si="0" ref="G10:G16">E10/C10*100</f>
        <v>81.34020618556701</v>
      </c>
    </row>
    <row r="11" spans="1:7" ht="12.75">
      <c r="A11" s="193">
        <v>105</v>
      </c>
      <c r="B11" s="194" t="s">
        <v>124</v>
      </c>
      <c r="C11" s="195">
        <v>90</v>
      </c>
      <c r="D11" s="196"/>
      <c r="E11" s="195">
        <v>80</v>
      </c>
      <c r="F11" s="196"/>
      <c r="G11" s="197"/>
    </row>
    <row r="12" spans="1:7" ht="24.75" customHeight="1">
      <c r="A12" s="126">
        <v>106</v>
      </c>
      <c r="B12" s="127" t="s">
        <v>113</v>
      </c>
      <c r="C12" s="154">
        <v>5144</v>
      </c>
      <c r="D12" s="155"/>
      <c r="E12" s="154">
        <v>3836</v>
      </c>
      <c r="F12" s="155"/>
      <c r="G12" s="137">
        <f t="shared" si="0"/>
        <v>74.57231726283048</v>
      </c>
    </row>
    <row r="13" spans="1:7" ht="14.25" customHeight="1">
      <c r="A13" s="126">
        <v>107</v>
      </c>
      <c r="B13" s="127" t="s">
        <v>114</v>
      </c>
      <c r="C13" s="154"/>
      <c r="D13" s="155"/>
      <c r="E13" s="154"/>
      <c r="F13" s="155"/>
      <c r="G13" s="137"/>
    </row>
    <row r="14" spans="1:7" ht="12.75" customHeight="1">
      <c r="A14" s="126">
        <v>111</v>
      </c>
      <c r="B14" s="127" t="s">
        <v>115</v>
      </c>
      <c r="C14" s="154">
        <v>173</v>
      </c>
      <c r="D14" s="155"/>
      <c r="E14" s="154">
        <v>0</v>
      </c>
      <c r="F14" s="155"/>
      <c r="G14" s="137"/>
    </row>
    <row r="15" spans="1:7" ht="12.75" customHeight="1" thickBot="1">
      <c r="A15" s="59">
        <v>113</v>
      </c>
      <c r="B15" s="33" t="s">
        <v>51</v>
      </c>
      <c r="C15" s="156">
        <v>21309</v>
      </c>
      <c r="D15" s="157"/>
      <c r="E15" s="156">
        <v>15962</v>
      </c>
      <c r="F15" s="157"/>
      <c r="G15" s="158">
        <f t="shared" si="0"/>
        <v>74.90731615749215</v>
      </c>
    </row>
    <row r="16" spans="1:7" ht="12.75" customHeight="1" thickBot="1">
      <c r="A16" s="128">
        <v>200</v>
      </c>
      <c r="B16" s="129" t="s">
        <v>116</v>
      </c>
      <c r="C16" s="130">
        <v>449</v>
      </c>
      <c r="D16" s="131"/>
      <c r="E16" s="130">
        <v>353</v>
      </c>
      <c r="F16" s="131"/>
      <c r="G16" s="136">
        <f t="shared" si="0"/>
        <v>78.61915367483296</v>
      </c>
    </row>
    <row r="17" spans="1:7" ht="14.25" customHeight="1" thickBot="1">
      <c r="A17" s="34">
        <v>300</v>
      </c>
      <c r="B17" s="35" t="s">
        <v>52</v>
      </c>
      <c r="C17" s="118">
        <f>SUM(C18:C20)</f>
        <v>5213</v>
      </c>
      <c r="D17" s="118">
        <f>SUM(D18:D20)</f>
        <v>0</v>
      </c>
      <c r="E17" s="118">
        <f>SUM(E18:E20)</f>
        <v>3643</v>
      </c>
      <c r="F17" s="119"/>
      <c r="G17" s="135">
        <f>E17/C17*100</f>
        <v>69.88298484557836</v>
      </c>
    </row>
    <row r="18" spans="1:7" ht="26.25" customHeight="1">
      <c r="A18" s="37">
        <v>309</v>
      </c>
      <c r="B18" s="32" t="s">
        <v>96</v>
      </c>
      <c r="C18" s="159">
        <v>4951</v>
      </c>
      <c r="D18" s="160"/>
      <c r="E18" s="159">
        <v>3602</v>
      </c>
      <c r="F18" s="160"/>
      <c r="G18" s="153">
        <f aca="true" t="shared" si="1" ref="G18:G33">E18/C18*100</f>
        <v>72.752979196122</v>
      </c>
    </row>
    <row r="19" spans="1:7" ht="13.5" customHeight="1">
      <c r="A19" s="31">
        <v>310</v>
      </c>
      <c r="B19" s="32" t="s">
        <v>53</v>
      </c>
      <c r="C19" s="151">
        <v>150</v>
      </c>
      <c r="D19" s="152"/>
      <c r="E19" s="151">
        <v>4</v>
      </c>
      <c r="F19" s="152"/>
      <c r="G19" s="153">
        <f t="shared" si="1"/>
        <v>2.666666666666667</v>
      </c>
    </row>
    <row r="20" spans="1:7" ht="24" customHeight="1" thickBot="1">
      <c r="A20" s="91">
        <v>314</v>
      </c>
      <c r="B20" s="92" t="s">
        <v>97</v>
      </c>
      <c r="C20" s="161">
        <v>112</v>
      </c>
      <c r="D20" s="162"/>
      <c r="E20" s="161">
        <v>37</v>
      </c>
      <c r="F20" s="162"/>
      <c r="G20" s="153">
        <f t="shared" si="1"/>
        <v>33.035714285714285</v>
      </c>
    </row>
    <row r="21" spans="1:7" ht="12.75" customHeight="1" thickBot="1">
      <c r="A21" s="34">
        <v>400</v>
      </c>
      <c r="B21" s="60" t="s">
        <v>54</v>
      </c>
      <c r="C21" s="118">
        <f>SUM(C22:C28)</f>
        <v>31205</v>
      </c>
      <c r="D21" s="118">
        <f>SUM(D22:D28)</f>
        <v>0</v>
      </c>
      <c r="E21" s="184">
        <f>SUM(E22:E28)</f>
        <v>15920</v>
      </c>
      <c r="F21" s="119"/>
      <c r="G21" s="135">
        <f>E21/C21*100</f>
        <v>51.017465149815735</v>
      </c>
    </row>
    <row r="22" spans="1:7" ht="12" customHeight="1">
      <c r="A22" s="36">
        <v>405</v>
      </c>
      <c r="B22" s="38" t="s">
        <v>55</v>
      </c>
      <c r="C22" s="163">
        <v>213</v>
      </c>
      <c r="D22" s="164"/>
      <c r="E22" s="163">
        <v>111</v>
      </c>
      <c r="F22" s="164"/>
      <c r="G22" s="153">
        <v>0</v>
      </c>
    </row>
    <row r="23" spans="1:7" ht="12" customHeight="1">
      <c r="A23" s="39">
        <v>406</v>
      </c>
      <c r="B23" s="40" t="s">
        <v>56</v>
      </c>
      <c r="C23" s="159">
        <v>6413</v>
      </c>
      <c r="D23" s="160"/>
      <c r="E23" s="159">
        <v>1669</v>
      </c>
      <c r="F23" s="160"/>
      <c r="G23" s="153"/>
    </row>
    <row r="24" spans="1:7" ht="12" customHeight="1">
      <c r="A24" s="39">
        <v>407</v>
      </c>
      <c r="B24" s="29" t="s">
        <v>57</v>
      </c>
      <c r="C24" s="159"/>
      <c r="D24" s="160"/>
      <c r="E24" s="159"/>
      <c r="F24" s="160"/>
      <c r="G24" s="153"/>
    </row>
    <row r="25" spans="1:7" ht="12" customHeight="1">
      <c r="A25" s="41">
        <v>408</v>
      </c>
      <c r="B25" s="93" t="s">
        <v>58</v>
      </c>
      <c r="C25" s="161">
        <v>101</v>
      </c>
      <c r="D25" s="162"/>
      <c r="E25" s="161">
        <v>79</v>
      </c>
      <c r="F25" s="162"/>
      <c r="G25" s="153"/>
    </row>
    <row r="26" spans="1:7" ht="12" customHeight="1">
      <c r="A26" s="95">
        <v>409</v>
      </c>
      <c r="B26" s="94" t="s">
        <v>98</v>
      </c>
      <c r="C26" s="151">
        <v>19589</v>
      </c>
      <c r="D26" s="165"/>
      <c r="E26" s="166">
        <v>12803</v>
      </c>
      <c r="F26" s="167"/>
      <c r="G26" s="153">
        <f t="shared" si="1"/>
        <v>65.3581091428863</v>
      </c>
    </row>
    <row r="27" spans="1:7" ht="12" customHeight="1">
      <c r="A27" s="95">
        <v>410</v>
      </c>
      <c r="B27" s="94" t="s">
        <v>99</v>
      </c>
      <c r="C27" s="151">
        <v>50</v>
      </c>
      <c r="D27" s="165"/>
      <c r="E27" s="166">
        <v>40</v>
      </c>
      <c r="F27" s="167"/>
      <c r="G27" s="153">
        <f t="shared" si="1"/>
        <v>80</v>
      </c>
    </row>
    <row r="28" spans="1:7" ht="12" customHeight="1" thickBot="1">
      <c r="A28" s="41">
        <v>412</v>
      </c>
      <c r="B28" s="55" t="s">
        <v>59</v>
      </c>
      <c r="C28" s="161">
        <v>4839</v>
      </c>
      <c r="D28" s="162"/>
      <c r="E28" s="161">
        <v>1218</v>
      </c>
      <c r="F28" s="162"/>
      <c r="G28" s="153">
        <f t="shared" si="1"/>
        <v>25.170489770613763</v>
      </c>
    </row>
    <row r="29" spans="1:7" s="62" customFormat="1" ht="15.75" customHeight="1" thickBot="1">
      <c r="A29" s="45">
        <v>500</v>
      </c>
      <c r="B29" s="61" t="s">
        <v>60</v>
      </c>
      <c r="C29" s="120">
        <f>SUM(C30:C33)</f>
        <v>73364</v>
      </c>
      <c r="D29" s="120">
        <f>SUM(D30:D33)</f>
        <v>0</v>
      </c>
      <c r="E29" s="120">
        <f>SUM(E30:E33)</f>
        <v>62166</v>
      </c>
      <c r="F29" s="121"/>
      <c r="G29" s="135">
        <f>E29/C29*100</f>
        <v>84.73638296712284</v>
      </c>
    </row>
    <row r="30" spans="1:7" ht="12" customHeight="1">
      <c r="A30" s="74">
        <v>501</v>
      </c>
      <c r="B30" s="63" t="s">
        <v>61</v>
      </c>
      <c r="C30" s="151">
        <v>1460</v>
      </c>
      <c r="D30" s="152"/>
      <c r="E30" s="151">
        <v>1433</v>
      </c>
      <c r="F30" s="152"/>
      <c r="G30" s="153">
        <f t="shared" si="1"/>
        <v>98.15068493150685</v>
      </c>
    </row>
    <row r="31" spans="1:7" ht="12" customHeight="1">
      <c r="A31" s="74">
        <v>502</v>
      </c>
      <c r="B31" s="63" t="s">
        <v>62</v>
      </c>
      <c r="C31" s="151">
        <v>22526</v>
      </c>
      <c r="D31" s="152"/>
      <c r="E31" s="151">
        <v>16631</v>
      </c>
      <c r="F31" s="152"/>
      <c r="G31" s="153">
        <f t="shared" si="1"/>
        <v>73.83024061084969</v>
      </c>
    </row>
    <row r="32" spans="1:7" ht="12" customHeight="1">
      <c r="A32" s="75">
        <v>503</v>
      </c>
      <c r="B32" s="64" t="s">
        <v>63</v>
      </c>
      <c r="C32" s="168">
        <v>39039</v>
      </c>
      <c r="D32" s="169"/>
      <c r="E32" s="168">
        <v>34987</v>
      </c>
      <c r="F32" s="169"/>
      <c r="G32" s="153">
        <f t="shared" si="1"/>
        <v>89.62063577448193</v>
      </c>
    </row>
    <row r="33" spans="1:7" ht="12" customHeight="1" thickBot="1">
      <c r="A33" s="75">
        <v>505</v>
      </c>
      <c r="B33" s="64" t="s">
        <v>64</v>
      </c>
      <c r="C33" s="168">
        <v>10339</v>
      </c>
      <c r="D33" s="169"/>
      <c r="E33" s="168">
        <v>9115</v>
      </c>
      <c r="F33" s="169"/>
      <c r="G33" s="153">
        <f t="shared" si="1"/>
        <v>88.16133088306412</v>
      </c>
    </row>
    <row r="34" spans="1:7" s="62" customFormat="1" ht="12" customHeight="1" thickBot="1">
      <c r="A34" s="45">
        <v>600</v>
      </c>
      <c r="B34" s="61" t="s">
        <v>65</v>
      </c>
      <c r="C34" s="120">
        <v>403</v>
      </c>
      <c r="D34" s="121"/>
      <c r="E34" s="120">
        <v>350</v>
      </c>
      <c r="F34" s="121"/>
      <c r="G34" s="135">
        <f>E34/C34*100</f>
        <v>86.848635235732</v>
      </c>
    </row>
    <row r="35" spans="1:7" s="62" customFormat="1" ht="12" customHeight="1" thickBot="1">
      <c r="A35" s="27">
        <v>700</v>
      </c>
      <c r="B35" s="56" t="s">
        <v>66</v>
      </c>
      <c r="C35" s="122">
        <f>SUM(C36:C40)</f>
        <v>225601</v>
      </c>
      <c r="D35" s="122">
        <f>SUM(D36:D40)</f>
        <v>0</v>
      </c>
      <c r="E35" s="122">
        <f>SUM(E36:E40)</f>
        <v>187784</v>
      </c>
      <c r="F35" s="123"/>
      <c r="G35" s="135">
        <f>E35/C35*100</f>
        <v>83.23721969317512</v>
      </c>
    </row>
    <row r="36" spans="1:7" s="62" customFormat="1" ht="12" customHeight="1">
      <c r="A36" s="76">
        <v>701</v>
      </c>
      <c r="B36" s="65" t="s">
        <v>67</v>
      </c>
      <c r="C36" s="66">
        <v>87497</v>
      </c>
      <c r="D36" s="65"/>
      <c r="E36" s="66">
        <v>74112</v>
      </c>
      <c r="F36" s="65"/>
      <c r="G36" s="153">
        <f aca="true" t="shared" si="2" ref="G36:G47">E36/C36*100</f>
        <v>84.70233265140519</v>
      </c>
    </row>
    <row r="37" spans="1:7" s="62" customFormat="1" ht="12" customHeight="1">
      <c r="A37" s="77">
        <v>702</v>
      </c>
      <c r="B37" s="63" t="s">
        <v>68</v>
      </c>
      <c r="C37" s="67">
        <v>82844</v>
      </c>
      <c r="D37" s="63"/>
      <c r="E37" s="67">
        <v>65912</v>
      </c>
      <c r="F37" s="63"/>
      <c r="G37" s="153">
        <f t="shared" si="2"/>
        <v>79.5615856308242</v>
      </c>
    </row>
    <row r="38" spans="1:7" s="62" customFormat="1" ht="12" customHeight="1">
      <c r="A38" s="190">
        <v>703</v>
      </c>
      <c r="B38" s="191" t="s">
        <v>133</v>
      </c>
      <c r="C38" s="192">
        <v>35785</v>
      </c>
      <c r="D38" s="191"/>
      <c r="E38" s="192">
        <v>31398</v>
      </c>
      <c r="F38" s="191"/>
      <c r="G38" s="153">
        <f t="shared" si="2"/>
        <v>87.74067346653625</v>
      </c>
    </row>
    <row r="39" spans="1:7" s="62" customFormat="1" ht="12" customHeight="1">
      <c r="A39" s="77">
        <v>707</v>
      </c>
      <c r="B39" s="46" t="s">
        <v>69</v>
      </c>
      <c r="C39" s="67">
        <v>13246</v>
      </c>
      <c r="D39" s="63"/>
      <c r="E39" s="67">
        <v>11662</v>
      </c>
      <c r="F39" s="63"/>
      <c r="G39" s="153">
        <f t="shared" si="2"/>
        <v>88.04167295787407</v>
      </c>
    </row>
    <row r="40" spans="1:7" s="62" customFormat="1" ht="12" customHeight="1" thickBot="1">
      <c r="A40" s="78">
        <v>709</v>
      </c>
      <c r="B40" s="42" t="s">
        <v>70</v>
      </c>
      <c r="C40" s="68">
        <v>6229</v>
      </c>
      <c r="D40" s="64"/>
      <c r="E40" s="68">
        <v>4700</v>
      </c>
      <c r="F40" s="64"/>
      <c r="G40" s="153">
        <f t="shared" si="2"/>
        <v>75.45352384010275</v>
      </c>
    </row>
    <row r="41" spans="1:7" s="62" customFormat="1" ht="12" customHeight="1" thickBot="1">
      <c r="A41" s="34">
        <v>800</v>
      </c>
      <c r="B41" s="60" t="s">
        <v>71</v>
      </c>
      <c r="C41" s="120">
        <f>SUM(C42:C43)</f>
        <v>29841</v>
      </c>
      <c r="D41" s="120">
        <f>SUM(D42:D43)</f>
        <v>0</v>
      </c>
      <c r="E41" s="120">
        <f>SUM(E42:E43)</f>
        <v>25148</v>
      </c>
      <c r="F41" s="121"/>
      <c r="G41" s="135">
        <f>E41/C41*100</f>
        <v>84.27331523742502</v>
      </c>
    </row>
    <row r="42" spans="1:7" s="62" customFormat="1" ht="12" customHeight="1">
      <c r="A42" s="76">
        <v>801</v>
      </c>
      <c r="B42" s="65" t="s">
        <v>72</v>
      </c>
      <c r="C42" s="66">
        <v>28340</v>
      </c>
      <c r="D42" s="65"/>
      <c r="E42" s="66">
        <v>23992</v>
      </c>
      <c r="F42" s="65"/>
      <c r="G42" s="153">
        <f t="shared" si="2"/>
        <v>84.65772759350742</v>
      </c>
    </row>
    <row r="43" spans="1:7" s="62" customFormat="1" ht="12" customHeight="1" thickBot="1">
      <c r="A43" s="178">
        <v>804</v>
      </c>
      <c r="B43" s="64" t="s">
        <v>73</v>
      </c>
      <c r="C43" s="68">
        <v>1501</v>
      </c>
      <c r="D43" s="64"/>
      <c r="E43" s="68">
        <v>1156</v>
      </c>
      <c r="F43" s="64"/>
      <c r="G43" s="153">
        <f t="shared" si="2"/>
        <v>77.01532311792138</v>
      </c>
    </row>
    <row r="44" spans="1:7" s="62" customFormat="1" ht="12" customHeight="1" thickBot="1">
      <c r="A44" s="47">
        <v>1000</v>
      </c>
      <c r="B44" s="60" t="s">
        <v>75</v>
      </c>
      <c r="C44" s="120">
        <f>SUM(C45:C47)</f>
        <v>48062</v>
      </c>
      <c r="D44" s="120">
        <f>SUM(D45:D47)</f>
        <v>0</v>
      </c>
      <c r="E44" s="120">
        <f>SUM(E45:E47)</f>
        <v>31314</v>
      </c>
      <c r="F44" s="121"/>
      <c r="G44" s="135">
        <f>E44/C44*100</f>
        <v>65.15334359785278</v>
      </c>
    </row>
    <row r="45" spans="1:7" s="62" customFormat="1" ht="12" customHeight="1">
      <c r="A45" s="49">
        <v>1002</v>
      </c>
      <c r="B45" s="70" t="s">
        <v>100</v>
      </c>
      <c r="C45" s="67"/>
      <c r="D45" s="65"/>
      <c r="E45" s="67"/>
      <c r="F45" s="65"/>
      <c r="G45" s="153"/>
    </row>
    <row r="46" spans="1:7" s="71" customFormat="1" ht="12" customHeight="1">
      <c r="A46" s="48">
        <v>1003</v>
      </c>
      <c r="B46" s="46" t="s">
        <v>76</v>
      </c>
      <c r="C46" s="70">
        <v>45857</v>
      </c>
      <c r="D46" s="46"/>
      <c r="E46" s="70">
        <v>29586</v>
      </c>
      <c r="F46" s="46"/>
      <c r="G46" s="153">
        <f t="shared" si="2"/>
        <v>64.51795799986915</v>
      </c>
    </row>
    <row r="47" spans="1:7" s="62" customFormat="1" ht="12" customHeight="1" thickBot="1">
      <c r="A47" s="50">
        <v>1006</v>
      </c>
      <c r="B47" s="51" t="s">
        <v>77</v>
      </c>
      <c r="C47" s="72">
        <v>2205</v>
      </c>
      <c r="D47" s="73"/>
      <c r="E47" s="72">
        <v>1728</v>
      </c>
      <c r="F47" s="73"/>
      <c r="G47" s="153">
        <f t="shared" si="2"/>
        <v>78.36734693877551</v>
      </c>
    </row>
    <row r="48" spans="1:7" ht="13.5" customHeight="1" hidden="1">
      <c r="A48" s="52">
        <v>1101</v>
      </c>
      <c r="B48" s="53" t="s">
        <v>78</v>
      </c>
      <c r="C48" s="163"/>
      <c r="D48" s="164"/>
      <c r="E48" s="163"/>
      <c r="F48" s="164"/>
      <c r="G48" s="170"/>
    </row>
    <row r="49" spans="1:7" ht="13.5" customHeight="1" hidden="1">
      <c r="A49" s="49">
        <v>1102</v>
      </c>
      <c r="B49" s="46" t="s">
        <v>79</v>
      </c>
      <c r="C49" s="151"/>
      <c r="D49" s="152"/>
      <c r="E49" s="151"/>
      <c r="F49" s="152"/>
      <c r="G49" s="153"/>
    </row>
    <row r="50" spans="1:7" ht="14.25" customHeight="1" hidden="1">
      <c r="A50" s="49">
        <v>1103</v>
      </c>
      <c r="B50" s="46" t="s">
        <v>80</v>
      </c>
      <c r="C50" s="151"/>
      <c r="D50" s="152"/>
      <c r="E50" s="151"/>
      <c r="F50" s="152"/>
      <c r="G50" s="153"/>
    </row>
    <row r="51" spans="1:7" ht="13.5" customHeight="1" hidden="1" thickBot="1">
      <c r="A51" s="54">
        <v>1104</v>
      </c>
      <c r="B51" s="55" t="s">
        <v>81</v>
      </c>
      <c r="C51" s="161"/>
      <c r="D51" s="162"/>
      <c r="E51" s="161"/>
      <c r="F51" s="162"/>
      <c r="G51" s="171"/>
    </row>
    <row r="52" spans="1:7" ht="13.5" customHeight="1" thickBot="1">
      <c r="A52" s="47">
        <v>1100</v>
      </c>
      <c r="B52" s="60" t="s">
        <v>74</v>
      </c>
      <c r="C52" s="118">
        <f>SUM(C53:C55)</f>
        <v>1954</v>
      </c>
      <c r="D52" s="118">
        <f>SUM(D53:D55)</f>
        <v>0</v>
      </c>
      <c r="E52" s="118">
        <f>SUM(E53:E55)</f>
        <v>1549</v>
      </c>
      <c r="F52" s="124"/>
      <c r="G52" s="135">
        <f>E52/C52*100</f>
        <v>79.2732855680655</v>
      </c>
    </row>
    <row r="53" spans="1:7" ht="13.5" customHeight="1">
      <c r="A53" s="48">
        <v>1101</v>
      </c>
      <c r="B53" s="69" t="s">
        <v>101</v>
      </c>
      <c r="C53" s="159">
        <v>1954</v>
      </c>
      <c r="D53" s="172"/>
      <c r="E53" s="173">
        <v>1549</v>
      </c>
      <c r="F53" s="174"/>
      <c r="G53" s="153">
        <f>E53/C53*100</f>
        <v>79.2732855680655</v>
      </c>
    </row>
    <row r="54" spans="1:7" ht="13.5" customHeight="1">
      <c r="A54" s="49">
        <v>1102</v>
      </c>
      <c r="B54" s="46" t="s">
        <v>102</v>
      </c>
      <c r="C54" s="151"/>
      <c r="D54" s="165"/>
      <c r="E54" s="166"/>
      <c r="F54" s="167"/>
      <c r="G54" s="153"/>
    </row>
    <row r="55" spans="1:7" ht="13.5" customHeight="1" thickBot="1">
      <c r="A55" s="98">
        <v>1103</v>
      </c>
      <c r="B55" s="42" t="s">
        <v>103</v>
      </c>
      <c r="C55" s="168"/>
      <c r="D55" s="175"/>
      <c r="E55" s="176"/>
      <c r="F55" s="177"/>
      <c r="G55" s="153"/>
    </row>
    <row r="56" spans="1:7" ht="13.5" customHeight="1" thickBot="1">
      <c r="A56" s="47">
        <v>1200</v>
      </c>
      <c r="B56" s="60" t="s">
        <v>104</v>
      </c>
      <c r="C56" s="118">
        <v>526</v>
      </c>
      <c r="D56" s="198"/>
      <c r="E56" s="199">
        <v>439</v>
      </c>
      <c r="F56" s="124"/>
      <c r="G56" s="135"/>
    </row>
    <row r="57" spans="1:7" ht="13.5" customHeight="1" thickBot="1">
      <c r="A57" s="99">
        <v>1300</v>
      </c>
      <c r="B57" s="100" t="s">
        <v>50</v>
      </c>
      <c r="C57" s="200">
        <v>1</v>
      </c>
      <c r="D57" s="201"/>
      <c r="E57" s="202">
        <v>1</v>
      </c>
      <c r="F57" s="203"/>
      <c r="G57" s="204">
        <f>E57/C57*100</f>
        <v>100</v>
      </c>
    </row>
    <row r="58" spans="1:7" ht="16.5" customHeight="1" thickBot="1">
      <c r="A58" s="96"/>
      <c r="B58" s="97" t="s">
        <v>106</v>
      </c>
      <c r="C58" s="184">
        <f>C7+C16+C17+C21+C29+C34+C35+C41+C44+C52+C57+C56</f>
        <v>459954</v>
      </c>
      <c r="D58" s="184">
        <f>D7+D16+D17+D21+D29+D34+D35+D41+D44+D52+D57+D56-1</f>
        <v>-1</v>
      </c>
      <c r="E58" s="184">
        <f>E7+E16+E17+E21+E29+E34+E35+E41+E44+E52+E57+E56</f>
        <v>361971</v>
      </c>
      <c r="F58" s="205"/>
      <c r="G58" s="206">
        <f>E58/C58*100</f>
        <v>78.69721754784173</v>
      </c>
    </row>
    <row r="59" ht="9.75" customHeight="1"/>
    <row r="60" spans="1:2" ht="14.25">
      <c r="A60" s="216" t="s">
        <v>118</v>
      </c>
      <c r="B60" s="216"/>
    </row>
    <row r="61" spans="1:2" ht="14.25">
      <c r="A61" s="125" t="s">
        <v>117</v>
      </c>
      <c r="B61" s="125"/>
    </row>
    <row r="63" ht="12.75">
      <c r="A63" t="s">
        <v>119</v>
      </c>
    </row>
    <row r="64" ht="12.75">
      <c r="A64" t="s">
        <v>120</v>
      </c>
    </row>
  </sheetData>
  <sheetProtection/>
  <mergeCells count="6">
    <mergeCell ref="C1:G1"/>
    <mergeCell ref="A60:B60"/>
    <mergeCell ref="B2:G2"/>
    <mergeCell ref="A3:G3"/>
    <mergeCell ref="A4:G4"/>
    <mergeCell ref="E5:G5"/>
  </mergeCells>
  <printOptions/>
  <pageMargins left="0.5511811023622047" right="0.31496062992125984" top="0.1968503937007874" bottom="0.1968503937007874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Office</cp:lastModifiedBy>
  <cp:lastPrinted>2015-07-10T09:55:09Z</cp:lastPrinted>
  <dcterms:created xsi:type="dcterms:W3CDTF">1996-10-08T23:32:33Z</dcterms:created>
  <dcterms:modified xsi:type="dcterms:W3CDTF">2018-11-02T05:33:47Z</dcterms:modified>
  <cp:category/>
  <cp:version/>
  <cp:contentType/>
  <cp:contentStatus/>
</cp:coreProperties>
</file>