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2" windowWidth="10008" windowHeight="10008" tabRatio="962" firstSheet="2" activeTab="8"/>
  </bookViews>
  <sheets>
    <sheet name="доходы  2020 прил 1 (1)" sheetId="5" r:id="rId1"/>
    <sheet name="разделы 2020 прил 2 (5)" sheetId="30" r:id="rId2"/>
    <sheet name="разд 2021 2022 прил 3 (6)" sheetId="28" r:id="rId3"/>
    <sheet name="вед стр 2020 прил 4 (7)" sheetId="31" r:id="rId4"/>
    <sheet name="вед 2021-2022 прил 5 (8)" sheetId="25" r:id="rId5"/>
    <sheet name="программы 2020 прил 6 (9)" sheetId="32" r:id="rId6"/>
    <sheet name="прогр 2021-2022 прил 7 (10)" sheetId="26" r:id="rId7"/>
    <sheet name="источники  2020 прил 8 (11)" sheetId="16" r:id="rId8"/>
    <sheet name="источники 2021-2022 прил 9 (12)" sheetId="29" r:id="rId9"/>
  </sheets>
  <definedNames>
    <definedName name="_xlnm._FilterDatabase" localSheetId="4" hidden="1">'вед 2021-2022 прил 5 (8)'!$G$1:$H$373</definedName>
    <definedName name="_xlnm._FilterDatabase" localSheetId="3" hidden="1">'вед стр 2020 прил 4 (7)'!$G$1:$G$487</definedName>
    <definedName name="_xlnm._FilterDatabase" localSheetId="0" hidden="1">'доходы  2020 прил 1 (1)'!$I$1:$I$340</definedName>
    <definedName name="_xlnm._FilterDatabase" localSheetId="5" hidden="1">'программы 2020 прил 6 (9)'!$C$1:$C$54</definedName>
    <definedName name="_xlnm._FilterDatabase" localSheetId="2" hidden="1">'разд 2021 2022 прил 3 (6)'!$F$1:$G$360</definedName>
    <definedName name="_xlnm._FilterDatabase" localSheetId="1" hidden="1">'разделы 2020 прил 2 (5)'!$F$1:$F$474</definedName>
  </definedNames>
  <calcPr calcId="124519"/>
</workbook>
</file>

<file path=xl/calcChain.xml><?xml version="1.0" encoding="utf-8"?>
<calcChain xmlns="http://schemas.openxmlformats.org/spreadsheetml/2006/main">
  <c r="K131" i="5"/>
  <c r="K125"/>
  <c r="K122"/>
  <c r="K121"/>
  <c r="K97"/>
  <c r="K79"/>
  <c r="K73"/>
  <c r="K71"/>
  <c r="K67"/>
  <c r="E13" i="29"/>
  <c r="D13"/>
  <c r="E10"/>
  <c r="E16" s="1"/>
  <c r="D10"/>
  <c r="D16" l="1"/>
  <c r="K21" i="5" l="1"/>
  <c r="K20"/>
  <c r="K19"/>
  <c r="K18"/>
  <c r="K113"/>
  <c r="K107"/>
  <c r="K90"/>
  <c r="K83"/>
  <c r="K127" l="1"/>
  <c r="K117" l="1"/>
  <c r="K89"/>
  <c r="K70" l="1"/>
  <c r="K72"/>
  <c r="K108" l="1"/>
  <c r="K88"/>
  <c r="K129"/>
  <c r="K87"/>
  <c r="K78"/>
  <c r="K124"/>
  <c r="K111"/>
  <c r="K15"/>
  <c r="K14"/>
  <c r="K13"/>
  <c r="K12"/>
  <c r="K49"/>
  <c r="K133"/>
  <c r="K42" l="1"/>
  <c r="K41" l="1"/>
  <c r="K85"/>
  <c r="K106"/>
  <c r="K139"/>
  <c r="K138" s="1"/>
  <c r="K137" s="1"/>
  <c r="K136" s="1"/>
  <c r="K115" l="1"/>
  <c r="K114" s="1"/>
  <c r="K130" l="1"/>
  <c r="K116"/>
  <c r="K112"/>
  <c r="K110"/>
  <c r="K100"/>
  <c r="K98" s="1"/>
  <c r="K96"/>
  <c r="K84"/>
  <c r="K82"/>
  <c r="K80"/>
  <c r="K77"/>
  <c r="K76" s="1"/>
  <c r="K74"/>
  <c r="K69"/>
  <c r="K68"/>
  <c r="K62"/>
  <c r="K61"/>
  <c r="K56"/>
  <c r="K54"/>
  <c r="K48"/>
  <c r="K47" s="1"/>
  <c r="K44"/>
  <c r="K43" s="1"/>
  <c r="K40"/>
  <c r="K37" s="1"/>
  <c r="K36" s="1"/>
  <c r="K33"/>
  <c r="K31"/>
  <c r="K28"/>
  <c r="K26"/>
  <c r="K23"/>
  <c r="K17"/>
  <c r="K16" s="1"/>
  <c r="K11"/>
  <c r="K10" s="1"/>
  <c r="K126" l="1"/>
  <c r="K123"/>
  <c r="K63"/>
  <c r="K65"/>
  <c r="K64" s="1"/>
  <c r="K30"/>
  <c r="K53"/>
  <c r="K22"/>
  <c r="K60"/>
  <c r="K119"/>
  <c r="K118" s="1"/>
  <c r="K95" s="1"/>
  <c r="K9" l="1"/>
  <c r="K59"/>
  <c r="K58" l="1"/>
  <c r="K141" s="1"/>
  <c r="D12" i="16"/>
  <c r="D9"/>
  <c r="D15" l="1"/>
</calcChain>
</file>

<file path=xl/sharedStrings.xml><?xml version="1.0" encoding="utf-8"?>
<sst xmlns="http://schemas.openxmlformats.org/spreadsheetml/2006/main" count="8643" uniqueCount="1032">
  <si>
    <t>000</t>
  </si>
  <si>
    <t>120</t>
  </si>
  <si>
    <t>240</t>
  </si>
  <si>
    <t>110</t>
  </si>
  <si>
    <t>410</t>
  </si>
  <si>
    <t>901</t>
  </si>
  <si>
    <t>0000</t>
  </si>
  <si>
    <t>919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</si>
  <si>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</si>
  <si>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</si>
  <si>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</si>
  <si>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</si>
  <si>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</si>
  <si>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</si>
  <si>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</si>
  <si>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</si>
  <si>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</si>
  <si>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</si>
  <si>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</si>
  <si>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</si>
  <si>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</si>
  <si>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</si>
  <si>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</si>
  <si>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</si>
  <si>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</si>
  <si>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</si>
  <si>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</si>
  <si>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</si>
  <si>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</si>
  <si>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</si>
  <si>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</si>
  <si>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</si>
  <si>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</si>
  <si>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</si>
  <si>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</si>
  <si>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</si>
  <si>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05</t>
  </si>
  <si>
    <t>НАЛОГИ НА СОВОКУПНЫЙ ДОХОД</t>
  </si>
  <si>
    <t>1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</si>
  <si>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</si>
  <si>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</si>
  <si>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</si>
  <si>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</si>
  <si>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</si>
  <si>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</si>
  <si>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</si>
  <si>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</si>
  <si>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</si>
  <si>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</si>
  <si>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</si>
  <si>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</si>
  <si>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</si>
  <si>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</si>
  <si>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</si>
  <si>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</si>
  <si>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</si>
  <si>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</si>
  <si>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</si>
  <si>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</si>
  <si>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</si>
  <si>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</si>
  <si>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</si>
  <si>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</si>
  <si>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</si>
  <si>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130</t>
  </si>
  <si>
    <t>13</t>
  </si>
  <si>
    <t>994</t>
  </si>
  <si>
    <t xml:space="preserve">Прочие доходы от оказания платных услуг (работ) получателями средств бюджетов городских округов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</si>
  <si>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</si>
  <si>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</si>
  <si>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</si>
  <si>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</si>
  <si>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</si>
  <si>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</si>
  <si>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</si>
  <si>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</si>
  <si>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</si>
  <si>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</si>
  <si>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</si>
  <si>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</si>
  <si>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</si>
  <si>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</si>
  <si>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</si>
  <si>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</si>
  <si>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городских округов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</si>
  <si>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</si>
  <si>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</si>
  <si>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</si>
  <si>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</si>
  <si>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</si>
  <si>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</si>
  <si>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</si>
  <si>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</si>
  <si>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</si>
  <si>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</si>
  <si>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</si>
  <si>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</si>
  <si>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</si>
  <si>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</si>
  <si>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</si>
  <si>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</si>
  <si>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</si>
  <si>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</si>
  <si>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150</t>
  </si>
  <si>
    <t>Субвенции бюджетам бюджетной системы Российской Федерации</t>
  </si>
  <si>
    <t>10</t>
  </si>
  <si>
    <t>15</t>
  </si>
  <si>
    <t>20</t>
  </si>
  <si>
    <t>29</t>
  </si>
  <si>
    <t>30</t>
  </si>
  <si>
    <t>35</t>
  </si>
  <si>
    <t>118</t>
  </si>
  <si>
    <t>39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</si>
  <si>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</si>
  <si>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</si>
  <si>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</si>
  <si>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913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</si>
  <si>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</si>
  <si>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</si>
  <si>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Но-
мер стро-
ки</t>
  </si>
  <si>
    <t>Код раздела, подраздела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</si>
  <si>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</si>
  <si>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</si>
  <si>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</si>
  <si>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810</t>
  </si>
  <si>
    <t>610</t>
  </si>
  <si>
    <t>Уменьшение прочих остатков денежных средств бюджетов городских округов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</si>
  <si>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</si>
  <si>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</si>
  <si>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</si>
  <si>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</si>
  <si>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</si>
  <si>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</si>
  <si>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Сумма, рублей </t>
  </si>
  <si>
    <t>Бюджетные кредиты от других бюджетов бюджетной системы Российской Федерации</t>
  </si>
  <si>
    <t>000 01 03 00 00 00 0000 000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</si>
  <si>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</si>
  <si>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</si>
  <si>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</si>
  <si>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</si>
  <si>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</si>
  <si>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</si>
  <si>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</si>
  <si>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</si>
  <si>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919 01 05 02 01 04 0000 610</t>
  </si>
  <si>
    <t>Итого источников внутреннего финансирования дефицита бюджета</t>
  </si>
  <si>
    <t>0100</t>
  </si>
  <si>
    <t>0000000000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</si>
  <si>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</si>
  <si>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</si>
  <si>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7000000000</t>
  </si>
  <si>
    <t xml:space="preserve">      Непрограммные направления деятельности</t>
  </si>
  <si>
    <t>7000071010</t>
  </si>
  <si>
    <t xml:space="preserve">          Глава городского округа</t>
  </si>
  <si>
    <t xml:space="preserve">            Расходы на выплаты персоналу государственных (муниципальных) органов</t>
  </si>
  <si>
    <t>0103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</si>
  <si>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</si>
  <si>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7000071030</t>
  </si>
  <si>
    <t xml:space="preserve">          Обеспечение деятельности органов местного самоуправления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</si>
  <si>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</si>
  <si>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850</t>
  </si>
  <si>
    <t xml:space="preserve">            Уплата налогов, сборов и иных платежей</t>
  </si>
  <si>
    <t>0104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</si>
  <si>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</si>
  <si>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</si>
  <si>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7000071020</t>
  </si>
  <si>
    <t xml:space="preserve">          Председатель Контрольного органа городского округа</t>
  </si>
  <si>
    <t>0111</t>
  </si>
  <si>
    <t xml:space="preserve">    Резервные фонды</t>
  </si>
  <si>
    <t>7000070070</t>
  </si>
  <si>
    <t xml:space="preserve">          Резервный фонд  администрации городского округа</t>
  </si>
  <si>
    <t>870</t>
  </si>
  <si>
    <t xml:space="preserve">            Резервные средства</t>
  </si>
  <si>
    <t>0113</t>
  </si>
  <si>
    <t xml:space="preserve">    Другие общегосударственные вопросы</t>
  </si>
  <si>
    <t>0100000000</t>
  </si>
  <si>
    <t>0110000000</t>
  </si>
  <si>
    <t>0110141100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</si>
  <si>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</si>
  <si>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0110241200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</si>
  <si>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</si>
  <si>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0110341500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</si>
  <si>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</si>
  <si>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0110481010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</si>
  <si>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</si>
  <si>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0110581020</t>
  </si>
  <si>
    <t xml:space="preserve">          Общегородские мероприятия администрации (представительские расходы)</t>
  </si>
  <si>
    <t>0130000000</t>
  </si>
  <si>
    <t>0130146100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</si>
  <si>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</si>
  <si>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0130281040</t>
  </si>
  <si>
    <t xml:space="preserve">          Организация деятельности муниципального архива</t>
  </si>
  <si>
    <t>7000070040</t>
  </si>
  <si>
    <t xml:space="preserve">          Выполнение функций муниципальными учреждениями</t>
  </si>
  <si>
    <t>7000070050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</si>
  <si>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</si>
  <si>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>7000070060</t>
  </si>
  <si>
    <t xml:space="preserve">          Прочие выплаты по обязательствам государства</t>
  </si>
  <si>
    <t>7000070130</t>
  </si>
  <si>
    <t xml:space="preserve">          Выплата пенсии за выслугу лет лицам, замещавшим муниципальные должности и должности муниципальной службы</t>
  </si>
  <si>
    <t>320</t>
  </si>
  <si>
    <t xml:space="preserve">            Социальные выплаты гражданам, кроме публичных нормативных социальных выплат</t>
  </si>
  <si>
    <t>0200</t>
  </si>
  <si>
    <t>0203</t>
  </si>
  <si>
    <t xml:space="preserve">    Мобилизационная и вневойсковая подготовка</t>
  </si>
  <si>
    <t>7000051180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</si>
  <si>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</si>
  <si>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0300</t>
  </si>
  <si>
    <t>0309</t>
  </si>
  <si>
    <t>0150000000</t>
  </si>
  <si>
    <t>0150100000</t>
  </si>
  <si>
    <t xml:space="preserve">          Организация предупреждения и ликвидации последствий ЧС, гражданская оборона</t>
  </si>
  <si>
    <t>01М0000000</t>
  </si>
  <si>
    <t>01М0281290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</si>
  <si>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</si>
  <si>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0310</t>
  </si>
  <si>
    <t xml:space="preserve">    Обеспечение пожарной безопасности</t>
  </si>
  <si>
    <t>0140000000</t>
  </si>
  <si>
    <t xml:space="preserve">        Подпрограмма «Пожарная безопасность на территории Городского округа Верхняя Тура»</t>
  </si>
  <si>
    <t>0140281060</t>
  </si>
  <si>
    <t xml:space="preserve">          Проведение противопожарной пропаганды на территории Городского округа Верхняя Тура</t>
  </si>
  <si>
    <t>0314</t>
  </si>
  <si>
    <t xml:space="preserve">    Другие вопросы в области национальной безопасности и правоохранительной деятельности</t>
  </si>
  <si>
    <t>0160000000</t>
  </si>
  <si>
    <t xml:space="preserve">        Подпрограмма «Профилактика терроризма и экстремизма на территории Городского округа Верхняя Тура»</t>
  </si>
  <si>
    <t>0160100000</t>
  </si>
  <si>
    <t xml:space="preserve">          Установка видеонаблюдения на территории Городского округа Верхняя Тура</t>
  </si>
  <si>
    <t>0160200000</t>
  </si>
  <si>
    <t xml:space="preserve">          Оказание поддержки и создание условий для деятельности народных дружин</t>
  </si>
  <si>
    <t>630</t>
  </si>
  <si>
    <t xml:space="preserve">            Субсидии некоммерческим организациям (за исключением государственных (муниципальных) учреждений)</t>
  </si>
  <si>
    <t>0400</t>
  </si>
  <si>
    <t>0405</t>
  </si>
  <si>
    <t xml:space="preserve">    Сельское хозяйство и рыболовство</t>
  </si>
  <si>
    <t>7000042П00</t>
  </si>
  <si>
    <t xml:space="preserve">            Субсидии бюджетным учреждениям</t>
  </si>
  <si>
    <t>0406</t>
  </si>
  <si>
    <t xml:space="preserve">    Водное хозяйство</t>
  </si>
  <si>
    <t>01Н0000000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</si>
  <si>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</si>
  <si>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</si>
  <si>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Содержание гидротехнических сооружений, находящихся в собственности Городского округа Верхняя Тура</t>
  </si>
  <si>
    <t>0408</t>
  </si>
  <si>
    <t xml:space="preserve">    Транспорт</t>
  </si>
  <si>
    <t>7000070160</t>
  </si>
  <si>
    <t xml:space="preserve">          Субсидии перевозчикам, обслуживающим социально значимый автобусный маршрут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</si>
  <si>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</si>
  <si>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0409</t>
  </si>
  <si>
    <t xml:space="preserve">    Дорожное хозяйство (дорожные фонды)</t>
  </si>
  <si>
    <t>0300000000</t>
  </si>
  <si>
    <t>0350000000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</si>
  <si>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</si>
  <si>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>0350383090</t>
  </si>
  <si>
    <t xml:space="preserve">          Мероприятия по содержанию автомобильных дорог на территории Городского округа Верхняя Тура</t>
  </si>
  <si>
    <t>0410</t>
  </si>
  <si>
    <t xml:space="preserve">    Связь и информатика</t>
  </si>
  <si>
    <t>01Б0000000</t>
  </si>
  <si>
    <t>01Б0181120</t>
  </si>
  <si>
    <t xml:space="preserve">          Мероприятия в области информатизации Городского округа Верхняя Тура</t>
  </si>
  <si>
    <t>0412</t>
  </si>
  <si>
    <t xml:space="preserve">    Другие вопросы в области национальной экономики</t>
  </si>
  <si>
    <t>0170000000</t>
  </si>
  <si>
    <t>0180000000</t>
  </si>
  <si>
    <t>0180100000</t>
  </si>
  <si>
    <t xml:space="preserve">          Повышение квалификации специалистов в сфере защиты прав потребителей</t>
  </si>
  <si>
    <t>0190000000</t>
  </si>
  <si>
    <t>0190181080</t>
  </si>
  <si>
    <t xml:space="preserve">          Мероприятия в области планировки территории</t>
  </si>
  <si>
    <t>01В0000000</t>
  </si>
  <si>
    <t xml:space="preserve">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</si>
  <si>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>01В0181130</t>
  </si>
  <si>
    <t xml:space="preserve">          Межевание земельных участков (установление границ и площади земельных участков на местности, информирование населения)</t>
  </si>
  <si>
    <t>01Г0000000</t>
  </si>
  <si>
    <t>01Г0181150</t>
  </si>
  <si>
    <t xml:space="preserve">          Мероприятия в области учета недвижимости на территории Городского округа Верхняя Тура</t>
  </si>
  <si>
    <t>01Г0381330</t>
  </si>
  <si>
    <t>0500</t>
  </si>
  <si>
    <t>0501</t>
  </si>
  <si>
    <t xml:space="preserve">    Жилищное хозяйство</t>
  </si>
  <si>
    <t>01Д0000000</t>
  </si>
  <si>
    <t>01Д0181170</t>
  </si>
  <si>
    <t xml:space="preserve">          Капитальный ремонт общего имущества муниципального жилого фонда</t>
  </si>
  <si>
    <t>01Д0581310</t>
  </si>
  <si>
    <t xml:space="preserve">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</si>
  <si>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Подпрограмма "Улучшение жилищных условий граждан, проживающих на территории Городского округа Верхняя Тура"</t>
  </si>
  <si>
    <t xml:space="preserve">            Бюджетные инвестиции</t>
  </si>
  <si>
    <t>7000070110</t>
  </si>
  <si>
    <t xml:space="preserve">          Мероприятия в области жилищного хозяйства</t>
  </si>
  <si>
    <t>0502</t>
  </si>
  <si>
    <t xml:space="preserve">    Коммунальное хозяйство</t>
  </si>
  <si>
    <t>01И0000000</t>
  </si>
  <si>
    <t xml:space="preserve">        Подпрограмма «Развитие и модернизация систем коммунальной инфраструктуры в Городском округе Верхняя Тура»</t>
  </si>
  <si>
    <t>0380000000</t>
  </si>
  <si>
    <t xml:space="preserve">        Подпрограмма «Газификация Городского округа Верхняя Тура»</t>
  </si>
  <si>
    <t>0503</t>
  </si>
  <si>
    <t xml:space="preserve">    Благоустройство</t>
  </si>
  <si>
    <t>0360000000</t>
  </si>
  <si>
    <t>0360183100</t>
  </si>
  <si>
    <t xml:space="preserve">          Мероприятия в области благоустройства Городского округа Верхняя Тура</t>
  </si>
  <si>
    <t>1300000000</t>
  </si>
  <si>
    <t>1300283250</t>
  </si>
  <si>
    <t xml:space="preserve">          Мероприятия по комплексному благоустройству муниципальных территорий общественного назначения за счет средств местного бюджета</t>
  </si>
  <si>
    <t>7000070080</t>
  </si>
  <si>
    <t xml:space="preserve">          Уличное освещение</t>
  </si>
  <si>
    <t>0505</t>
  </si>
  <si>
    <t xml:space="preserve">    Другие вопросы в области жилищно-коммунального хозяйства</t>
  </si>
  <si>
    <t>0600</t>
  </si>
  <si>
    <t>0603</t>
  </si>
  <si>
    <t xml:space="preserve">    Охрана объектов растительного и животного мира и среды их обитания</t>
  </si>
  <si>
    <t>01Л0000000</t>
  </si>
  <si>
    <t xml:space="preserve">        Подпрограмма «Обустройство источников нецентрализованного водоснабжения»</t>
  </si>
  <si>
    <t>01Л0181210</t>
  </si>
  <si>
    <t xml:space="preserve">          Обустройство источников нецентрализованного  водоснабжения</t>
  </si>
  <si>
    <t>0700</t>
  </si>
  <si>
    <t>0701</t>
  </si>
  <si>
    <t xml:space="preserve">    Дошкольное образование</t>
  </si>
  <si>
    <t>0600000000</t>
  </si>
  <si>
    <t>0610000000</t>
  </si>
  <si>
    <t xml:space="preserve">        Подпрограмма «Развитие системы дошкольного образования в Городском округе Верхняя Тура»</t>
  </si>
  <si>
    <t>0610145110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</si>
  <si>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</si>
  <si>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0610245120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</si>
  <si>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</si>
  <si>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0610386010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</si>
  <si>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</si>
  <si>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0650000000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</si>
  <si>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</si>
  <si>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>0650186050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</si>
  <si>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</si>
  <si>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0702</t>
  </si>
  <si>
    <t xml:space="preserve">    Общее образование</t>
  </si>
  <si>
    <t>0620000000</t>
  </si>
  <si>
    <t xml:space="preserve">        Подпрограмма «Развитие системы общего образования в Городском округе Верхняя Тура»</t>
  </si>
  <si>
    <t>0620145310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</si>
  <si>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</si>
  <si>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0620245320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</si>
  <si>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</si>
  <si>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>0620345400</t>
  </si>
  <si>
    <t xml:space="preserve">          Осуществление мероприятий по организации питания в муниципальных общеобразовательных организациях</t>
  </si>
  <si>
    <t>0620586020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</si>
  <si>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</si>
  <si>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0620745500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</si>
  <si>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</si>
  <si>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0650286060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</si>
  <si>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</si>
  <si>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0703</t>
  </si>
  <si>
    <t xml:space="preserve">    Дополнительное образование детей</t>
  </si>
  <si>
    <t>0630000000</t>
  </si>
  <si>
    <t xml:space="preserve">        Подпрограмма «Развитие системы дополнительного образования в Городском округе Верхняя Тура»</t>
  </si>
  <si>
    <t>0630186030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</si>
  <si>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</si>
  <si>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0800000000</t>
  </si>
  <si>
    <t>0850000000</t>
  </si>
  <si>
    <t xml:space="preserve">        Подпрограмма "Патриотическое воспитание молодых граждан в Городском округе Верхняя Тура"</t>
  </si>
  <si>
    <t>0850188190</t>
  </si>
  <si>
    <t xml:space="preserve">          Организация деятельности учреждений дополнительного образования по военно-патриотическому воспитанию</t>
  </si>
  <si>
    <t>0850288200</t>
  </si>
  <si>
    <t xml:space="preserve">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</si>
  <si>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>0707</t>
  </si>
  <si>
    <t xml:space="preserve">    Молодежная политика</t>
  </si>
  <si>
    <t>0640000000</t>
  </si>
  <si>
    <t xml:space="preserve">        Подпрограмма  «Развитие системы отдыха и оздоровления детей в Городском округе Верхняя Тура»</t>
  </si>
  <si>
    <t>0640145600</t>
  </si>
  <si>
    <t xml:space="preserve">          Организация отдыха и оздоровления детей в каникулярное время</t>
  </si>
  <si>
    <t>06401S5600</t>
  </si>
  <si>
    <t>0840000000</t>
  </si>
  <si>
    <t xml:space="preserve">        Подпрограмма "Развитие потенциала молодежи Городского округа Верхняя Тура"</t>
  </si>
  <si>
    <t>0840288170</t>
  </si>
  <si>
    <t xml:space="preserve">          Организация движения трудовых отрядов</t>
  </si>
  <si>
    <t>0840488240</t>
  </si>
  <si>
    <t xml:space="preserve">          Организация деятельности учреждений по работе с молодежью на территории Городского округа Верхняя Тура</t>
  </si>
  <si>
    <t>0850388210</t>
  </si>
  <si>
    <t xml:space="preserve">          Реализация мероприятий по патриотическому воспитанию  граждан на территории Городского округа Верхняя Тура</t>
  </si>
  <si>
    <t>0870000000</t>
  </si>
  <si>
    <t>0870188230</t>
  </si>
  <si>
    <t xml:space="preserve">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</si>
  <si>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Мероприятия по профилактике ВИЧ-инфекции на территории Городского округа Верхняя Тура</t>
  </si>
  <si>
    <t>0709</t>
  </si>
  <si>
    <t xml:space="preserve">    Другие вопросы в области образования</t>
  </si>
  <si>
    <t>0800</t>
  </si>
  <si>
    <t>0801</t>
  </si>
  <si>
    <t xml:space="preserve">    Культура</t>
  </si>
  <si>
    <t>0810000000</t>
  </si>
  <si>
    <t xml:space="preserve">        Подпрограмма «Развитие культуры и искусства в Городском округе Верхняя Тура»</t>
  </si>
  <si>
    <t>0810288020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</si>
  <si>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</si>
  <si>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0810388030</t>
  </si>
  <si>
    <t xml:space="preserve">          Организация деятельности учреждений культурно-досуговой сферы</t>
  </si>
  <si>
    <t>0810488040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</si>
  <si>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</si>
  <si>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>0810588050</t>
  </si>
  <si>
    <t xml:space="preserve">          Мероприятия в сфере культуры и искусства</t>
  </si>
  <si>
    <t>1000</t>
  </si>
  <si>
    <t>1003</t>
  </si>
  <si>
    <t xml:space="preserve">    Социальное обеспечение населения</t>
  </si>
  <si>
    <t xml:space="preserve">        Подпрограмма «Меры социальной поддержки отдельных категорий граждан в Городском округе Верхняя Тура»</t>
  </si>
  <si>
    <t xml:space="preserve">          Вручение единовременной выплаты в связи с присвоением звания "Почетный гражданин Городского округа Верхняя Тура"</t>
  </si>
  <si>
    <t>310</t>
  </si>
  <si>
    <t xml:space="preserve">            Публичные нормативные социальные выплаты гражданам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</si>
  <si>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</si>
  <si>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>0390000000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</si>
  <si>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</si>
  <si>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>0390149100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</si>
  <si>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</si>
  <si>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0390249200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</si>
  <si>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</si>
  <si>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0390352500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</si>
  <si>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</si>
  <si>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0390483140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</si>
  <si>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</si>
  <si>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>0860000000</t>
  </si>
  <si>
    <t xml:space="preserve">        Подпрограмма "Обеспечение жильем молодых семей"</t>
  </si>
  <si>
    <t>08601L4970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</si>
  <si>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</si>
  <si>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1006</t>
  </si>
  <si>
    <t xml:space="preserve">    Другие вопросы в области социальной политики</t>
  </si>
  <si>
    <t xml:space="preserve">          Оказание поддержки социально ориентированным некоммерческим организациям</t>
  </si>
  <si>
    <t>1100</t>
  </si>
  <si>
    <t>0820000000</t>
  </si>
  <si>
    <t xml:space="preserve">        Подпрограмма «Развитие физической культуры и спорта в Городском округе Верхняя Тура»</t>
  </si>
  <si>
    <t>0820188100</t>
  </si>
  <si>
    <t xml:space="preserve">          Организация предоставления услуг (выполнение работ) в сфере физической культуры и спорта</t>
  </si>
  <si>
    <t>1200</t>
  </si>
  <si>
    <t>1204</t>
  </si>
  <si>
    <t xml:space="preserve">    Другие вопросы в области средств массовой информации</t>
  </si>
  <si>
    <t>0120000000</t>
  </si>
  <si>
    <t xml:space="preserve">        Подпрограмма «Информирование населения о деятельности органов местного самоуправления»</t>
  </si>
  <si>
    <t>0120100000</t>
  </si>
  <si>
    <t xml:space="preserve">          Публикация материалов о деятельности органов местного самоуправления в средствах массовой информации</t>
  </si>
  <si>
    <t>620</t>
  </si>
  <si>
    <t xml:space="preserve">            Субсидии автономным учреждениям</t>
  </si>
  <si>
    <t>ИТОГО</t>
  </si>
  <si>
    <t xml:space="preserve">  Администрация  Городского округа Верхняя Тура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</si>
  <si>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</si>
  <si>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</si>
  <si>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</si>
  <si>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</si>
  <si>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</si>
  <si>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</si>
  <si>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</si>
  <si>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</si>
  <si>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</si>
  <si>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</si>
  <si>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</si>
  <si>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</si>
  <si>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</si>
  <si>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</si>
  <si>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</si>
  <si>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</si>
  <si>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</si>
  <si>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</si>
  <si>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</si>
  <si>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</si>
  <si>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Прочие выплаты по обязательствам государства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</si>
  <si>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</si>
  <si>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 xml:space="preserve">              Социальные выплаты гражданам, кроме публичных нормативных социальных выплат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</si>
  <si>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</si>
  <si>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</si>
  <si>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Организация предупреждения и ликвидации последствий ЧС, гражданская оборона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</si>
  <si>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</si>
  <si>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Обеспечение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</si>
  <si>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</si>
  <si>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</si>
  <si>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</si>
  <si>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  Оказание поддержки и создание условий для деятельности народных дружин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</si>
  <si>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</si>
  <si>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Водное хозяйство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</si>
  <si>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</si>
  <si>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Содержание гидротехнических сооружений, находящихся в собственности Городского округа Верхняя Тура</t>
  </si>
  <si>
    <t xml:space="preserve">      Связь и информатика</t>
  </si>
  <si>
    <t xml:space="preserve">            Мероприятия в области информатизации Городского округа Верхняя Тура</t>
  </si>
  <si>
    <t xml:space="preserve">      Другие вопросы в области национальной экономики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</si>
  <si>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</si>
  <si>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Повышение квалификации специалистов в сфере защиты прав потребителей</t>
  </si>
  <si>
    <t xml:space="preserve">            Мероприятия в области планировки территории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</si>
  <si>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</si>
  <si>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</si>
  <si>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Мероприятия в области учета недвижимости на территории Городского округа Верхняя Тура</t>
  </si>
  <si>
    <t xml:space="preserve">      Жилищное хозяйство</t>
  </si>
  <si>
    <t xml:space="preserve">            Капитальный ремонт общего имущества муниципального жилого фонда</t>
  </si>
  <si>
    <t xml:space="preserve">  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</si>
  <si>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</si>
  <si>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</si>
  <si>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</si>
  <si>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 xml:space="preserve">      Другие вопросы в области жилищно-коммунального хозяйства</t>
  </si>
  <si>
    <t xml:space="preserve">      Охрана объектов растительного и животного мира и среды их обитания</t>
  </si>
  <si>
    <t xml:space="preserve">          Подпрограмма «Обустройство источников нецентрализованного водоснабжения»</t>
  </si>
  <si>
    <t xml:space="preserve">            Обустройство источников нецентрализованного  водоснабжения</t>
  </si>
  <si>
    <t xml:space="preserve">      Социальное обеспечение населения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</si>
  <si>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</si>
  <si>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</si>
  <si>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  Публичные нормативные социальные выплаты гражданам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</si>
  <si>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</si>
  <si>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</si>
  <si>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</si>
  <si>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  Другие вопросы в области средств массовой информации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</si>
  <si>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</si>
  <si>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</si>
  <si>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  Субсидии автономным учреждениям</t>
  </si>
  <si>
    <t xml:space="preserve">      Сельское хозяйство и рыболовство</t>
  </si>
  <si>
    <t xml:space="preserve">              Субсидии бюджетным учреждениям</t>
  </si>
  <si>
    <t xml:space="preserve">      Транспорт</t>
  </si>
  <si>
    <t xml:space="preserve">            Субсидии перевозчикам, обслуживающим социально значимый автобусный маршрут</t>
  </si>
  <si>
    <t xml:space="preserve">      Дорожное хозяйство (дорожные фонды)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</si>
  <si>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</si>
  <si>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</si>
  <si>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</si>
  <si>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 xml:space="preserve">              Бюджетные инвестиции</t>
  </si>
  <si>
    <t xml:space="preserve">          Подпрограмма «Газификация Городского округа Верхняя Тура»</t>
  </si>
  <si>
    <t xml:space="preserve">      Благоустройство</t>
  </si>
  <si>
    <t xml:space="preserve">            Мероприятия в области благоустройства Городского округа Верхняя Тура</t>
  </si>
  <si>
    <t xml:space="preserve">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</si>
  <si>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  Уличное освещение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</si>
  <si>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</si>
  <si>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</si>
  <si>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</si>
  <si>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</si>
  <si>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</si>
  <si>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Дошкольное образование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</si>
  <si>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</si>
  <si>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</si>
  <si>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</si>
  <si>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</si>
  <si>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</si>
  <si>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</si>
  <si>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</si>
  <si>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</si>
  <si>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</si>
  <si>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</si>
  <si>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</si>
  <si>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</si>
  <si>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</si>
  <si>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</si>
  <si>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Дополнительное образование детей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</si>
  <si>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</si>
  <si>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</si>
  <si>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Молодежная политика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</si>
  <si>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</si>
  <si>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  Организация отдыха и оздоровления детей в каникулярное время</t>
  </si>
  <si>
    <t xml:space="preserve">      Другие вопросы в области образования</t>
  </si>
  <si>
    <t xml:space="preserve">          Подпрограмма "Патриотическое воспитание молодых граждан в Городском округе Верхняя Тура"</t>
  </si>
  <si>
    <t xml:space="preserve">            Организация деятельности учреждений дополнительного образования по военно-патриотическому воспитанию</t>
  </si>
  <si>
    <t xml:space="preserve">  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</si>
  <si>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 xml:space="preserve">          Подпрограмма "Развитие потенциала молодежи Городского округа Верхняя Тура"</t>
  </si>
  <si>
    <t xml:space="preserve">            Организация движения трудовых отрядов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</si>
  <si>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</si>
  <si>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Реализация мероприятий по патриотическому воспитанию  граждан на территории Городского округа Верхняя Тура</t>
  </si>
  <si>
    <t xml:space="preserve">  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</si>
  <si>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</si>
  <si>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 xml:space="preserve">      Культура</t>
  </si>
  <si>
    <t xml:space="preserve">          Подпрограмма «Развитие культуры и искусства в Городском округе Верхняя Тура»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</si>
  <si>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</si>
  <si>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</si>
  <si>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</si>
  <si>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</si>
  <si>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    Подпрограмма "Обеспечение жильем молодых семей"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</si>
  <si>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</si>
  <si>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    Подпрограмма «Развитие физической культуры и спорта в Городском округе Верхняя Тура»</t>
  </si>
  <si>
    <t xml:space="preserve">            Организация предоставления услуг (выполнение работ) в сфере физической культуры и спорта</t>
  </si>
  <si>
    <t>912</t>
  </si>
  <si>
    <t xml:space="preserve">  Дума Городского округа Верхняя 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</si>
  <si>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</si>
  <si>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Контрольный орган Городского округа Верхняя Тура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</si>
  <si>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</si>
  <si>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</si>
  <si>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>Код
глав-ного распоря-дителя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</si>
  <si>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</si>
  <si>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</si>
  <si>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</si>
  <si>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</si>
  <si>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</si>
  <si>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Подпрограмма «Развитие и модернизация систем коммунальной инфраструктуры в Городском округе Верхняя Тура»</t>
  </si>
  <si>
    <t xml:space="preserve">    Подпрограмма «Обустройство источников нецентрализованного водоснабжения»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</si>
  <si>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</si>
  <si>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</si>
  <si>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«Газификация Городского округа Верхняя Тура»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</si>
  <si>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</si>
  <si>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"Улучшение жилищных условий граждан, проживающих на территории Городского округа Верхняя Тура"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</si>
  <si>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</si>
  <si>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</si>
  <si>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</si>
  <si>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</si>
  <si>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</si>
  <si>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</si>
  <si>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</si>
  <si>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"Развитие потенциала молодежи Городского округа Верхняя Тура"</t>
  </si>
  <si>
    <t xml:space="preserve">    Подпрограмма "Патриотическое воспитание молодых граждан в Городском округе Верхняя Тура"</t>
  </si>
  <si>
    <t xml:space="preserve">    Подпрограмма "Обеспечение жильем молодых семей"</t>
  </si>
  <si>
    <t>40</t>
  </si>
  <si>
    <t>Иные межбюджетные трансферты</t>
  </si>
  <si>
    <t>49</t>
  </si>
  <si>
    <t>Прочие межбюджетные трансферты, передаваемые бюджетам городских округов</t>
  </si>
  <si>
    <t>077</t>
  </si>
  <si>
    <t>25</t>
  </si>
  <si>
    <t>555</t>
  </si>
  <si>
    <t>Субсидии бюджетам городских округов на реализацию программ формирования современной городской среды</t>
  </si>
  <si>
    <t xml:space="preserve">    Подпрограмма "Совершенствование муниципального управления на территории Городского округа Верхняя Тура"</t>
  </si>
  <si>
    <t xml:space="preserve">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</si>
  <si>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</si>
  <si>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"Поддержка и развитие малого и среднего предпринимательства в Городском округе Верхняя Тура"</t>
  </si>
  <si>
    <t xml:space="preserve">    Подпрограмма "Защита прав потребителей на территории Городского округа Верхняя Тура"</t>
  </si>
  <si>
    <t xml:space="preserve">    Подпрограмма "Разработка документации по планировке территории Городского округа Верхняя Тура"</t>
  </si>
  <si>
    <t xml:space="preserve">    Подпрограмма "Информатизация Городского округа Верхняя Тура"</t>
  </si>
  <si>
    <t xml:space="preserve">    Подпрограмма "Создание системы учета недвижимости на территории Городского округа Верхняя Тура"</t>
  </si>
  <si>
    <t xml:space="preserve">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</si>
  <si>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>0330000000</t>
  </si>
  <si>
    <t xml:space="preserve">    Подпрограмма "Восстановление, развитие и содержание объектов внешнего благоустройства в Городском округе Верхняя Тура"</t>
  </si>
  <si>
    <t xml:space="preserve">  ОБЩЕГОСУДАРСТВЕННЫЕ ВОПРОСЫ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</si>
  <si>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</si>
  <si>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Подпрограмма "Совершенствование муниципального управления на территории Городского округа Верхняя Тура"</t>
  </si>
  <si>
    <t xml:space="preserve">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</si>
  <si>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Расходы на выплаты персоналу казенных учреждений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</si>
  <si>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</si>
  <si>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</si>
  <si>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</si>
  <si>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</si>
  <si>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НАЦИОНАЛЬНАЯ ЭКОНОМИКА</t>
  </si>
  <si>
    <t>0350783340</t>
  </si>
  <si>
    <t xml:space="preserve">          Реконструкция автомобильной дороги по пер. Безымянному с продолжением по улице Мира до дома интерната в Городском округе Верхняя Тура Свердловской области</t>
  </si>
  <si>
    <t xml:space="preserve">        Подпрограмма "Информатизация Городского округа Верхняя Тура"</t>
  </si>
  <si>
    <t xml:space="preserve">        Подпрограмма "Поддержка и развитие малого и среднего предпринимательства в Городском округе Верхняя Тура"</t>
  </si>
  <si>
    <t xml:space="preserve">        Подпрограмма "Защита прав потребителей на территории Городского округа Верхняя Тура"</t>
  </si>
  <si>
    <t xml:space="preserve">        Подпрограмма "Разработка документации по планировке территории Городского округа Верхняя Тура"</t>
  </si>
  <si>
    <t xml:space="preserve">        Подпрограмма "Создание системы учета недвижимости на территории Городского округа Верхняя Тура"</t>
  </si>
  <si>
    <t xml:space="preserve">  ЖИЛИЩНО-КОММУНАЛЬНОЕ ХОЗЯЙСТВО</t>
  </si>
  <si>
    <t>01И0381200</t>
  </si>
  <si>
    <t xml:space="preserve">          Капитальный (текущий) ремонт и иные мероприятия в части содержания объектов водоснабжения, водоотведения</t>
  </si>
  <si>
    <t xml:space="preserve">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</si>
  <si>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Подпрограмма "Восстановление, развитие и содержание объектов внешнего благоустройства в Городском округе Верхняя Тура"</t>
  </si>
  <si>
    <t>130F255550</t>
  </si>
  <si>
    <t xml:space="preserve">          Формирование современной городской среды в целях реализации национального проекта "Жилье и городская среда"</t>
  </si>
  <si>
    <t xml:space="preserve">  ОХРАНА ОКРУЖАЮЩЕЙ СРЕДЫ</t>
  </si>
  <si>
    <t xml:space="preserve">  ОБРАЗОВАНИЕ</t>
  </si>
  <si>
    <t>0620645200</t>
  </si>
  <si>
    <t xml:space="preserve">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</si>
  <si>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КУЛЬТУРА, КИНЕМАТОГРАФИЯ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</si>
  <si>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</si>
  <si>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</si>
  <si>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</si>
  <si>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</si>
  <si>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</si>
  <si>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</si>
  <si>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</si>
  <si>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</si>
  <si>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</si>
  <si>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</si>
  <si>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</si>
  <si>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</si>
  <si>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НАЦИОНАЛЬНАЯ ЭКОНОМИКА</t>
  </si>
  <si>
    <t xml:space="preserve">          Подпрограмма "Информатизация Городского округа Верхняя Тура"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</si>
  <si>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</si>
  <si>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Подпрограмма "Защита прав потребителей на территории Городского округа Верхняя Тура"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</si>
  <si>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</si>
  <si>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</si>
  <si>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ЖИЛИЩНО-КОММУНАЛЬНОЕ ХОЗЯЙСТВО</t>
  </si>
  <si>
    <t xml:space="preserve">            Капитальный (текущий) ремонт и иные мероприятия в части содержания объектов водоснабжения, водоотведения</t>
  </si>
  <si>
    <t xml:space="preserve">    ОХРАНА ОКРУЖАЮЩЕЙ СРЕДЫ</t>
  </si>
  <si>
    <t xml:space="preserve">    СОЦИАЛЬНАЯ ПОЛИТИКА</t>
  </si>
  <si>
    <t xml:space="preserve">    СРЕДСТВА МАССОВОЙ ИНФОРМАЦИИ</t>
  </si>
  <si>
    <t xml:space="preserve">            Реконструкция автомобильной дороги по пер. Безымянному с продолжением по улице Мира до дома интерната в Городском округе Верхняя Тура Свердловской области</t>
  </si>
  <si>
    <t xml:space="preserve">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</si>
  <si>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</si>
  <si>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</si>
  <si>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ОБРАЗОВАНИЕ</t>
  </si>
  <si>
    <t xml:space="preserve">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</si>
  <si>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КУЛЬТУРА, КИНЕМАТОГРАФИЯ</t>
  </si>
  <si>
    <t xml:space="preserve">    ФИЗИЧЕСКАЯ КУЛЬТУРА И СПОРТ</t>
  </si>
  <si>
    <t>497</t>
  </si>
  <si>
    <t>0330242200</t>
  </si>
  <si>
    <t xml:space="preserve">          Строительство водозаборных сооружений и сетей водоснабжения в г. Верхняя Тура Свердловской области</t>
  </si>
  <si>
    <t>0380242300</t>
  </si>
  <si>
    <t xml:space="preserve">       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</si>
  <si>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>03802S2300</t>
  </si>
  <si>
    <t>03Б0000000</t>
  </si>
  <si>
    <t xml:space="preserve">        Подпрограмма "Комплексная модернизация централизованной системы водоотведения ГО Верхняя Тура"</t>
  </si>
  <si>
    <t>03Б0242200</t>
  </si>
  <si>
    <t>03Б02S2200</t>
  </si>
  <si>
    <t>01Д0481270</t>
  </si>
  <si>
    <t xml:space="preserve">          Снос аварийного ветхого жилья</t>
  </si>
  <si>
    <t>01К0000000</t>
  </si>
  <si>
    <t xml:space="preserve">        Подпрограмма «Энергосбережение и повышение энергетической эффективности в Городском округе Верхняя Тура»</t>
  </si>
  <si>
    <t>0620386080</t>
  </si>
  <si>
    <t xml:space="preserve">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</si>
  <si>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>03Г0000000</t>
  </si>
  <si>
    <t xml:space="preserve">        Подпрограмма "Строительство зданий культуры и искусства"</t>
  </si>
  <si>
    <t>0340000000</t>
  </si>
  <si>
    <t xml:space="preserve">        Подпрограмма "Строительство физкультурно-оздоровительных объектов на территории Городского округа Верхняя Тура"</t>
  </si>
  <si>
    <t>0340183070</t>
  </si>
  <si>
    <t xml:space="preserve">            Снос аварийного ветхого жилья</t>
  </si>
  <si>
    <t xml:space="preserve">          Подпрограмма «Энергосбережение и повышение энергетической эффективности в Городском округе Верхняя Тура»</t>
  </si>
  <si>
    <t xml:space="preserve">            Строительство водозаборных сооружений и сетей водоснабжения в г. Верхняя Тура Свердловской области</t>
  </si>
  <si>
    <t xml:space="preserve">         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</si>
  <si>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 xml:space="preserve">          Подпрограмма "Комплексная модернизация централизованной системы водоотведения ГО Верхняя Тура"</t>
  </si>
  <si>
    <t xml:space="preserve">          Подпрограмма "Строительство зданий культуры и искусства"</t>
  </si>
  <si>
    <t xml:space="preserve">          Подпрограмма "Строительство физкультурно-оздоровительных объектов на территории Городского округа Верхняя Тура"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</si>
  <si>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</si>
  <si>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Подпрограмма «Энергосбережение и повышение энергетической эффективности в Городском округе Верхняя Тура»</t>
  </si>
  <si>
    <t xml:space="preserve">    Подпрограмма "Строительство физкультурно-оздоровительных объектов на территории Городского округа Верхняя Тура"</t>
  </si>
  <si>
    <t xml:space="preserve">    Подпрограмма "Комплексная модернизация централизованной системы водоотведения ГО Верхняя Тура"</t>
  </si>
  <si>
    <t xml:space="preserve">    Подпрограмма "Строительство зданий культуры и искусства"</t>
  </si>
  <si>
    <t xml:space="preserve">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</si>
  <si>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Подпрограмма "Чистая среда"</t>
  </si>
  <si>
    <t>0320000000</t>
  </si>
  <si>
    <t xml:space="preserve">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</si>
  <si>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</si>
  <si>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</si>
  <si>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</si>
  <si>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Подпрограмма "Чистая среда"</t>
  </si>
  <si>
    <t xml:space="preserve">          Разработка проектно-изыскательных работ по объекту "Рекультивация полигона твердых бытовых отходов в г. Верхняя Тура"</t>
  </si>
  <si>
    <t>1102</t>
  </si>
  <si>
    <t xml:space="preserve">    Массовый спорт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</si>
  <si>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</si>
  <si>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</si>
  <si>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</si>
  <si>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  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</si>
  <si>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</si>
  <si>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  Подпрограмма "Чистая среда"</t>
  </si>
  <si>
    <t xml:space="preserve">            Разработка проектно-изыскательных работ по объекту "Рекультивация полигона твердых бытовых отходов в г. Верхняя Тура"</t>
  </si>
  <si>
    <t xml:space="preserve">      Массовый спорт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</si>
  <si>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</si>
  <si>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>0320240700</t>
  </si>
  <si>
    <t>034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</si>
  <si>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</si>
  <si>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</si>
  <si>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</si>
  <si>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>08Я0000000</t>
  </si>
  <si>
    <t>08Я0088270</t>
  </si>
  <si>
    <t>01Я0000000</t>
  </si>
  <si>
    <t>01Я0281100</t>
  </si>
  <si>
    <t>01Я0581320</t>
  </si>
  <si>
    <t>01Я0181090</t>
  </si>
  <si>
    <t>Приложение 3</t>
  </si>
  <si>
    <t xml:space="preserve">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</si>
  <si>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</si>
  <si>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Муниципальная программа "Формирование современной городской среды на территории Городского округа Верхняя Тура на 2018-2024 годы"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</si>
  <si>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</si>
  <si>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 xml:space="preserve">Сумма на 2020 год, рублей </t>
  </si>
  <si>
    <t>Свод источников финансирования дефицита местного бюджета на 2020 год</t>
  </si>
  <si>
    <t>Перечень муниципальных программ Городского округа Верхняя Тура на 2020 год</t>
  </si>
  <si>
    <t>Ведомственная структура расходов местного бюджета на 2020 год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</si>
  <si>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</si>
  <si>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</si>
  <si>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</si>
  <si>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</si>
  <si>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</si>
  <si>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</si>
  <si>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</si>
  <si>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</si>
  <si>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</si>
  <si>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строительство и реконструкцию систем и (или) объектов коммунальной инфраструктуры муниципальных образований</t>
  </si>
  <si>
    <t>016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</si>
  <si>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</si>
  <si>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</si>
  <si>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на реализацию программ формирования современной городской среды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</si>
  <si>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</si>
  <si>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</si>
  <si>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469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</si>
  <si>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</si>
  <si>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</si>
  <si>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243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</si>
  <si>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</si>
  <si>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</si>
  <si>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>Субсидии на реализацию муниципальных программ по энергосбережению и повышению энергетической эффективности</t>
  </si>
  <si>
    <t>Субсидии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</si>
  <si>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</si>
  <si>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</si>
  <si>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0140181050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</si>
  <si>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</si>
  <si>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01Н02L0160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</si>
  <si>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</si>
  <si>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>0350883350</t>
  </si>
  <si>
    <t>0170181070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</si>
  <si>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</si>
  <si>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>0190243700</t>
  </si>
  <si>
    <t xml:space="preserve">            Проведение комплексных кадастровых работ</t>
  </si>
  <si>
    <t>01902S3700</t>
  </si>
  <si>
    <t>01Г0281160</t>
  </si>
  <si>
    <t xml:space="preserve">            Межевание земельных участков под автомобильные дороги</t>
  </si>
  <si>
    <t>01И0581380</t>
  </si>
  <si>
    <t xml:space="preserve">            Приобретение имущественного комплекса газовой котельной</t>
  </si>
  <si>
    <t>0330283060</t>
  </si>
  <si>
    <t>033G552430</t>
  </si>
  <si>
    <t xml:space="preserve">            Строительство водозаборных сооружений и сетей водоснабжения в г. Верхняя Тура</t>
  </si>
  <si>
    <t>0380483360</t>
  </si>
  <si>
    <t xml:space="preserve">           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</si>
  <si>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>01К0242Б00</t>
  </si>
  <si>
    <t xml:space="preserve">            Мероприятия по энергосбережению и повышению энергетической эффективности линии уличного освещения Северо-Западной части городского округа Верхняя Тура</t>
  </si>
  <si>
    <t>01К02S2Б00</t>
  </si>
  <si>
    <t>1300383290</t>
  </si>
  <si>
    <t xml:space="preserve">            Проведение проверки достоверности определения сметной стоимости объектов благоустройства</t>
  </si>
  <si>
    <t>0320283370</t>
  </si>
  <si>
    <t xml:space="preserve">        Муниципальная программа "Развитие системы образования в Городском округе Верхняя Тура до 2022 года"</t>
  </si>
  <si>
    <t>0650386070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</si>
  <si>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</si>
  <si>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</si>
  <si>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  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</si>
  <si>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      Подпрограмма "Профилактика ВИЧ-инфекции в Городском округе Верхняя Тура"</t>
  </si>
  <si>
    <t>03Г0283280</t>
  </si>
  <si>
    <t xml:space="preserve">            Строительство центра культуры и искусств в Городском округе Верхняя Тура Свердловской области</t>
  </si>
  <si>
    <t>081A1S6700</t>
  </si>
  <si>
    <t xml:space="preserve">          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</si>
  <si>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 xml:space="preserve">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</si>
  <si>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</si>
  <si>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Капитальный ремонт гидротехнических сооружений, находящихся в собственности Городского округа Верхняя Тура</t>
  </si>
  <si>
    <t xml:space="preserve">          Развитие системы поддержки малого и среднего предпринимательства на территории Городского округа Верхняя Тура</t>
  </si>
  <si>
    <t xml:space="preserve">          Проведение комплексных кадастровых работ</t>
  </si>
  <si>
    <t xml:space="preserve">          Межевание земельных участков под автомобильные дороги</t>
  </si>
  <si>
    <t xml:space="preserve">          Приобретение имущественного комплекса газовой котельной</t>
  </si>
  <si>
    <t xml:space="preserve">          Строительство водозаборных сооружений и сетей водоснабжения в г. Верхняя Тура</t>
  </si>
  <si>
    <t xml:space="preserve">         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</si>
  <si>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 xml:space="preserve">          Мероприятия по энергосбережению и повышению энергетической эффективности линии уличного освещения Северо-Западной части городского округа Верхняя Тура</t>
  </si>
  <si>
    <t xml:space="preserve">          Проведение проверки достоверности определения сметной стоимости объектов благоустройства</t>
  </si>
  <si>
    <t xml:space="preserve">      Муниципальная программа "Развитие системы образования в Городском округе Верхняя Тура до 2022 года"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</si>
  <si>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</si>
  <si>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</si>
  <si>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</si>
  <si>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    Подпрограмма "Профилактика ВИЧ-инфекции в Городском округе Верхняя Тура"</t>
  </si>
  <si>
    <t xml:space="preserve">          Строительство центра культуры и искусств в Городском округе Верхняя Тура Свердловской области</t>
  </si>
  <si>
    <t xml:space="preserve">        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</si>
  <si>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 xml:space="preserve">  Муниципальная программа "Развитие системы образования в Городском округе Верхняя Тура до 2022 года"</t>
  </si>
  <si>
    <t xml:space="preserve">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</si>
  <si>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</si>
  <si>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Подпрограмма "Профилактика ВИЧ-инфекции в Городском округе Верхняя Тура"</t>
  </si>
  <si>
    <t>Приложение 5</t>
  </si>
  <si>
    <t>Субсидии на реализацию проектов капитального строительства муниципального значения по развитию газификации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</si>
  <si>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</si>
  <si>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Мероприятия по созданию противопожарных источников водоснабжения</t>
  </si>
  <si>
    <t>0140381350</t>
  </si>
  <si>
    <t>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</si>
  <si>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</si>
  <si>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на компенсацию отдельным категориям граждан оплаты взноса на капитальный ремонт общего имущества в многоквартирном доме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</si>
  <si>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</si>
  <si>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Строительство и реконструкция  автомобильных дорог общего пользования местного значения</t>
  </si>
  <si>
    <t>830</t>
  </si>
  <si>
    <t xml:space="preserve">            Исполнение судебных актов</t>
  </si>
  <si>
    <t>0350744100</t>
  </si>
  <si>
    <t>03507S4100</t>
  </si>
  <si>
    <t>01И0281190</t>
  </si>
  <si>
    <t xml:space="preserve">          Капитальный (текущий) ремонт и иные мероприятия в части содержания объектов теплоснабжения</t>
  </si>
  <si>
    <t>03Б0283240</t>
  </si>
  <si>
    <t>01К0481390</t>
  </si>
  <si>
    <t xml:space="preserve">          Мероприятия по энергосбережению и повышению энергетической эффективности линии уличного освещения городского округа Верхняя Тура</t>
  </si>
  <si>
    <t>0630146600</t>
  </si>
  <si>
    <t xml:space="preserve">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</si>
  <si>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03905R4620</t>
  </si>
  <si>
    <t xml:space="preserve">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</si>
  <si>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Исполнение судебных актов</t>
  </si>
  <si>
    <t xml:space="preserve">          Подпрограмма «Пожарная безопасность на территории Городского округа Верхняя Тура»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</si>
  <si>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</si>
  <si>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Проведение противопожарной пропаганды на территории Городского округа Верхняя Тура</t>
  </si>
  <si>
    <t xml:space="preserve">            Мероприятия по созданию противопожарных источников водоснабжения</t>
  </si>
  <si>
    <t xml:space="preserve">            Капитальный (текущий) ремонт и иные мероприятия в части содержания объектов теплоснабжения</t>
  </si>
  <si>
    <t xml:space="preserve">            Мероприятия по энергосбережению и повышению энергетической эффективности линии уличного освещения городского округа Верхняя Тура</t>
  </si>
  <si>
    <t xml:space="preserve">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</si>
  <si>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</si>
  <si>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>18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</si>
  <si>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</si>
  <si>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</si>
  <si>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</si>
  <si>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09</t>
  </si>
  <si>
    <t>044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</si>
  <si>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</si>
  <si>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на реализацию мероприятий по поэтапному внедрению Всероссийского физкультурно-спортивного комплекса "Готов к труду и обороне"</t>
  </si>
  <si>
    <t>Субсидии на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</si>
  <si>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Субсидии на реализацию проектов по приоритетным направлениям работы с молодежью на территории Свердловской области</t>
  </si>
  <si>
    <t>Субсидии  на организацию военно-патриотического воспитания и допризывной подготовки молодых граждан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</si>
  <si>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</si>
  <si>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Резервный фонд Правительства Свердловской области</t>
  </si>
  <si>
    <t>7000040700</t>
  </si>
  <si>
    <t xml:space="preserve">  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</si>
  <si>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7000040900</t>
  </si>
  <si>
    <t xml:space="preserve">          Подпрограмма "Строительство зданий образовательных организаций"</t>
  </si>
  <si>
    <t>0310000000</t>
  </si>
  <si>
    <t xml:space="preserve">            Разработка проектно-сметной документации  по привязке  общеобразовательной школы на 350 учащихся, прошедшего государственную экспертизу</t>
  </si>
  <si>
    <t>0310183010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</si>
  <si>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</si>
  <si>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>0840548П00</t>
  </si>
  <si>
    <t xml:space="preserve">  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</si>
  <si>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>08405S8П00</t>
  </si>
  <si>
    <t xml:space="preserve">            Организация военно-патриотического воспитания и допризывной подготовки молодых граждан за счет средств регионального бюджета</t>
  </si>
  <si>
    <t>0850648700</t>
  </si>
  <si>
    <t xml:space="preserve">            Организация военно-патриотического воспитания и допризывной подготовки молодых граждан за счет средств местного бюджета</t>
  </si>
  <si>
    <t>08506S8700</t>
  </si>
  <si>
    <t>081A146700</t>
  </si>
  <si>
    <t>082P548Г00</t>
  </si>
  <si>
    <t>082P5S8Г00</t>
  </si>
  <si>
    <t xml:space="preserve">          Резервный фонд Правительства Свердловской области</t>
  </si>
  <si>
    <t xml:space="preserve">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</si>
  <si>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 xml:space="preserve">        Подпрограмма "Строительство зданий образовательных организаций"</t>
  </si>
  <si>
    <t xml:space="preserve">          Разработка проектно-сметной документации  по привязке  общеобразовательной школы на 350 учащихся, прошедшего государственную экспертизу</t>
  </si>
  <si>
    <t xml:space="preserve">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</si>
  <si>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 xml:space="preserve">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</si>
  <si>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 xml:space="preserve">          Организация военно-патриотического воспитания и допризывной подготовки молодых граждан за счет средств регионального бюджета</t>
  </si>
  <si>
    <t xml:space="preserve">          Организация военно-патриотического воспитания и допризывной подготовки молодых граждан за счет средств местного бюджета</t>
  </si>
  <si>
    <t xml:space="preserve">    Подпрограмма "Строительство зданий образовательных организаций"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</si>
  <si>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</si>
  <si>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Доходы от оказания платных услуг (работ)</t>
  </si>
  <si>
    <t>Доходы от компенсации затрат государства</t>
  </si>
  <si>
    <t>Межбюджетные трансферты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</si>
  <si>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Приложение 4</t>
  </si>
  <si>
    <t xml:space="preserve">          Реконструкция автомобильной дороги по улице Карла Либкнехта в Городском округе Верхняя Тура Свердловской области</t>
  </si>
  <si>
    <t>0350844600</t>
  </si>
  <si>
    <t>03508S4600</t>
  </si>
  <si>
    <t>03Г0183270</t>
  </si>
  <si>
    <t xml:space="preserve">          Разработка проектно-сметной документации по привязке типового проекта строительства здания городского центра культуры и досуга</t>
  </si>
  <si>
    <t>0820788370</t>
  </si>
  <si>
    <t xml:space="preserve">          Укрепление материально-технической базы учреждений в сфере физической культуры и спорта</t>
  </si>
  <si>
    <t xml:space="preserve">            Реконструкция автомобильной дороги по улице Карла Либкнехта в Городском округе Верхняя Тура Свердловской области</t>
  </si>
  <si>
    <t xml:space="preserve">            Разработка проектно-сметной документации по привязке типового проекта строительства здания городского центра культуры и досуга</t>
  </si>
  <si>
    <t xml:space="preserve">            Укрепление материально-технической базы учреждений в сфере физической культуры и спорта</t>
  </si>
  <si>
    <t xml:space="preserve">  финансовый отдел администрации Городского округа Верхняя Тура</t>
  </si>
  <si>
    <t>0380383330</t>
  </si>
  <si>
    <t xml:space="preserve">            Строительство распределительного газопровода низкого давления ул. Грушина 108, 118а, 145, 133, ул. Карла Либкнехта 193, 187, 178, 209, 197 г. Верхняя Тура Свердловской обл.)</t>
  </si>
  <si>
    <t>1004</t>
  </si>
  <si>
    <t xml:space="preserve">      Охрана семьи и детства</t>
  </si>
  <si>
    <t>0820588350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</si>
  <si>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</si>
  <si>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</si>
  <si>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</si>
  <si>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        Строительство распределительного газопровода низкого давления ул. Грушина 108, 118а, 145, 133, ул. Карла Либкнехта 193, 187, 178, 209, 197 г. Верхняя Тура Свердловской обл.)</t>
  </si>
  <si>
    <t xml:space="preserve">    Охрана семьи и детства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</si>
  <si>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</si>
  <si>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</si>
  <si>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</si>
  <si>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 xml:space="preserve">к Решению Думы Городского </t>
  </si>
  <si>
    <t xml:space="preserve">округа Верхняя Тура 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</si>
  <si>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 на 2021 и 2022 годы</t>
  </si>
  <si>
    <t xml:space="preserve">Сумма на 2021 год, рублей </t>
  </si>
  <si>
    <t xml:space="preserve">Сумма на 2022 год, рублей </t>
  </si>
  <si>
    <t>округа Верхняя Тура</t>
  </si>
  <si>
    <t>Ведомственная структура расходов местного бюджета на 2021 и 2022 годы</t>
  </si>
  <si>
    <t xml:space="preserve">к Решению Думы Городского округа Верхняя Тура </t>
  </si>
  <si>
    <t>0105</t>
  </si>
  <si>
    <t xml:space="preserve">    Судебная система</t>
  </si>
  <si>
    <t>7000051200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</si>
  <si>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</si>
  <si>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01Н02L0650</t>
  </si>
  <si>
    <t>0350844100</t>
  </si>
  <si>
    <t>03508S4100</t>
  </si>
  <si>
    <t>0350983390</t>
  </si>
  <si>
    <t xml:space="preserve">         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</si>
  <si>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>01902S3800</t>
  </si>
  <si>
    <t xml:space="preserve">          Проведение землеустроительных работ в отношении границ города Верхняя Тура и территориальных зон Городского округа Верхняя Тура</t>
  </si>
  <si>
    <t>0380583400</t>
  </si>
  <si>
    <t xml:space="preserve">          Разработка проектно-сметной документации по объекту "Газоснабжение жилых домов левобережной части Городского округа Верхняя Тура"</t>
  </si>
  <si>
    <t>7000042700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</si>
  <si>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</si>
  <si>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Приложение 7</t>
  </si>
  <si>
    <t xml:space="preserve">      Судебная система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</si>
  <si>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</si>
  <si>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    Разработка проектно-сметной документации "Реконструкция улицы Карла Маркса с участком автомобильной дороги г. Красноуральск - пос. Арбатский с мостом через реку Тура"</t>
  </si>
  <si>
    <t xml:space="preserve">            Проведение землеустроительных работ в отношении границ города Верхняя Тура и территориальных зон Городского округа Верхняя Тура</t>
  </si>
  <si>
    <t xml:space="preserve">           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</si>
  <si>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</si>
  <si>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Приложение 6</t>
  </si>
  <si>
    <t xml:space="preserve">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</si>
  <si>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к Решению Думы Городского округа</t>
  </si>
  <si>
    <t>Свод доходов местного бюджета на 2020 год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</si>
  <si>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</si>
  <si>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</si>
  <si>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</si>
  <si>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Межбюджетные трансферты  на строительство, реконструкцию, капитальный ремонт, ремонт автомобильных дорог общего пользования местного значения </t>
  </si>
  <si>
    <t>Доходы бюджетов городских округов от возврата бюджетными учреждениями остатков субсидий прошлых лет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</si>
  <si>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</si>
  <si>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к Решению Думы Городского  </t>
  </si>
  <si>
    <t>Перечень муниципальных программ Городского округа Верхняя Тура на 2021 и 2022  годы</t>
  </si>
  <si>
    <t xml:space="preserve">                       к Решению Думы Городского округа</t>
  </si>
  <si>
    <t>45</t>
  </si>
  <si>
    <t>303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</si>
  <si>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</si>
  <si>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</si>
  <si>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</si>
  <si>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Приложение 2</t>
  </si>
  <si>
    <t>2021 год</t>
  </si>
  <si>
    <t>2022 год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</si>
  <si>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</si>
  <si>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</si>
  <si>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</si>
  <si>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</si>
  <si>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</si>
  <si>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</si>
  <si>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302</t>
  </si>
  <si>
    <t xml:space="preserve">            Проведение работ по лесоустройству городских лесов и разработке лесохозяйственного регламента</t>
  </si>
  <si>
    <t>01ДF367483</t>
  </si>
  <si>
    <t xml:space="preserve">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</si>
  <si>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>01ДF367484</t>
  </si>
  <si>
    <t xml:space="preserve">            Переселение граждан из аварийного жилищного фонда (за счет средств областного бюджета)</t>
  </si>
  <si>
    <t>01ДF36748S</t>
  </si>
  <si>
    <t xml:space="preserve">            Переселение граждан из аварийного жилищного фонда (за счет средств местного бюджета)</t>
  </si>
  <si>
    <t>0380283130</t>
  </si>
  <si>
    <t xml:space="preserve">            Строительство распределительного газопровода микрорайона "Рига" в городском округе Верхняя Тура</t>
  </si>
  <si>
    <t>06208L3030</t>
  </si>
  <si>
    <t xml:space="preserve">            Ежемесячное денежное вознаграждение за классное руководство педагогическим работникам общеобразовательных организаций</t>
  </si>
  <si>
    <t>06209L3040</t>
  </si>
  <si>
    <t xml:space="preserve">            Организация бесплатного горячего питания обучающихся, получающих начальное общее образование в муниципальных организациях, расположенных на территории Свердловской области</t>
  </si>
  <si>
    <t>7000046К00</t>
  </si>
  <si>
    <t xml:space="preserve">           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</si>
  <si>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          Проведение работ по лесоустройству городских лесов и разработке лесохозяйственного регламента</t>
  </si>
  <si>
    <t xml:space="preserve">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</si>
  <si>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 xml:space="preserve">          Переселение граждан из аварийного жилищного фонда (за счет средств областного бюджета)</t>
  </si>
  <si>
    <t xml:space="preserve">          Переселение граждан из аварийного жилищного фонда (за счет средств местного бюджета)</t>
  </si>
  <si>
    <t xml:space="preserve">          Строительство распределительного газопровода микрорайона "Рига" в городском округе Верхняя Тура</t>
  </si>
  <si>
    <t xml:space="preserve">          Ежемесячное денежное вознаграждение за классное руководство педагогическим работникам общеобразовательных организаций</t>
  </si>
  <si>
    <t xml:space="preserve">          Организация бесплатного горячего питания обучающихся, получающих начальное общее образование в муниципальных организациях, расположенных на территории Свердловской области</t>
  </si>
  <si>
    <t xml:space="preserve">         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</si>
  <si>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          Разработка проектно-сметной документации "Строительство физкультурно-оздоровительного комплекса в Городском округе Верхняя Тура"</t>
  </si>
  <si>
    <t>Резервный фонд Правительства свердловской области (межбюджетные трансферты на возмещение расходов управляющих организаций на приобретение дезинфицирующих средств)</t>
  </si>
  <si>
    <t>Резервный фонд Правительства Свердловской области (межбюджетные трансферты на приобретение боксерской экипировки для Верхнетуринское муниципальное бюджетное образовательное учреждение дополнительного образования детей "Детско-юношеская спортивная школа" )</t>
  </si>
  <si>
    <t xml:space="preserve">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</si>
  <si>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 xml:space="preserve">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</si>
  <si>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>к Решению Думы Городского округа</t>
  </si>
  <si>
    <t>Свод источников финансирования дефицита местного бюджета на 2021 и 2022 годы</t>
  </si>
  <si>
    <t xml:space="preserve">                       Приложение 8</t>
  </si>
  <si>
    <t>Приложение 9</t>
  </si>
  <si>
    <t xml:space="preserve">                                                                                                                                    Верхняя Тура от 29 декабря 2020 г. № 86</t>
  </si>
  <si>
    <t>Дотации бюджетам городских округов на выравнивание  бюджетной обеспеченности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</si>
  <si>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</si>
  <si>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</si>
  <si>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</si>
  <si>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от 29 декабря 2020 г. № 86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</si>
  <si>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</si>
  <si>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</si>
  <si>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Муниципальная программа "Развитие культуры, физической культуры, спорта и молодежной политики в Городском округе Верхняя Тура до 2022 года"</t>
  </si>
  <si>
    <t>Расходы на выплаты персоналу государственных (муниципальных) органов</t>
  </si>
  <si>
    <t>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</si>
  <si>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>Мероприятия в области информатизации Городского округа Верхняя Тура</t>
  </si>
  <si>
    <t xml:space="preserve"> Капитальный ремонт общего имущества муниципального жилого фонда</t>
  </si>
  <si>
    <t>Подпрограмма "Профилактика распространения наркомании, алкоголизма, токсикомании и правонарушений в Городском округе Верхняя Тура"</t>
  </si>
  <si>
    <t>Разработка проектно-сметной документации "Строительство физкультурно-оздоровительного комплекса в Городском округе Верхняя Тура"</t>
  </si>
  <si>
    <t xml:space="preserve"> Расходы на выплаты персоналу государственных (муниципальных) органов</t>
  </si>
  <si>
    <t xml:space="preserve">                       Верхняя Тура от 29 декабря 2020 г. № 86</t>
  </si>
  <si>
    <t>Верхняя Тура от 29 декабря 2020 г. № 86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</si>
</sst>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_);_(* \(#,##0.0\);_(* &quot;-&quot;??_);_(@_)"/>
    <numFmt numFmtId="167" formatCode="#,##0.00_ ;\-#,##0.00\ "/>
  </numFmts>
  <fonts count="8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Liberation Serif"/>
      <family val="1"/>
      <charset val="204"/>
    </font>
    <font>
      <sz val="9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sz val="6"/>
      <name val="Liberation Serif"/>
      <family val="1"/>
      <charset val="204"/>
    </font>
    <font>
      <sz val="6"/>
      <color rgb="FF000000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b/>
      <sz val="10"/>
      <color rgb="FF00000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52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0" borderId="0">
      <alignment horizontal="left"/>
    </xf>
    <xf numFmtId="0" fontId="29" fillId="35" borderId="16" applyNumberFormat="0" applyAlignment="0" applyProtection="0"/>
    <xf numFmtId="0" fontId="30" fillId="45" borderId="19" applyNumberFormat="0" applyAlignment="0" applyProtection="0"/>
    <xf numFmtId="0" fontId="28" fillId="0" borderId="0">
      <alignment horizontal="left"/>
    </xf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16" applyNumberFormat="0" applyAlignment="0" applyProtection="0"/>
    <xf numFmtId="0" fontId="37" fillId="0" borderId="17" applyNumberFormat="0" applyFill="0" applyAlignment="0" applyProtection="0"/>
    <xf numFmtId="0" fontId="38" fillId="37" borderId="0" applyNumberFormat="0" applyBorder="0" applyAlignment="0" applyProtection="0"/>
    <xf numFmtId="0" fontId="25" fillId="44" borderId="18" applyNumberFormat="0" applyFont="0" applyAlignment="0" applyProtection="0"/>
    <xf numFmtId="0" fontId="39" fillId="35" borderId="14" applyNumberFormat="0" applyAlignment="0" applyProtection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8" fillId="0" borderId="0">
      <alignment horizontal="left"/>
    </xf>
    <xf numFmtId="0" fontId="43" fillId="0" borderId="0" applyNumberFormat="0" applyFill="0" applyBorder="0" applyAlignment="0" applyProtection="0"/>
    <xf numFmtId="0" fontId="44" fillId="40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0" borderId="22"/>
    <xf numFmtId="0" fontId="44" fillId="0" borderId="23">
      <alignment horizontal="center" vertical="center" wrapText="1"/>
    </xf>
    <xf numFmtId="0" fontId="44" fillId="40" borderId="24"/>
    <xf numFmtId="49" fontId="44" fillId="0" borderId="23">
      <alignment horizontal="left" vertical="top" wrapText="1" indent="2"/>
    </xf>
    <xf numFmtId="49" fontId="44" fillId="0" borderId="23">
      <alignment horizontal="center" vertical="top" shrinkToFit="1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40" borderId="24">
      <alignment shrinkToFit="1"/>
    </xf>
    <xf numFmtId="0" fontId="46" fillId="0" borderId="23">
      <alignment horizontal="left"/>
    </xf>
    <xf numFmtId="4" fontId="46" fillId="44" borderId="23">
      <alignment horizontal="right" vertical="top" shrinkToFit="1"/>
    </xf>
    <xf numFmtId="10" fontId="46" fillId="44" borderId="23">
      <alignment horizontal="right" vertical="top" shrinkToFit="1"/>
    </xf>
    <xf numFmtId="0" fontId="44" fillId="40" borderId="25"/>
    <xf numFmtId="0" fontId="44" fillId="0" borderId="0">
      <alignment horizontal="left" wrapText="1"/>
    </xf>
    <xf numFmtId="0" fontId="46" fillId="0" borderId="23">
      <alignment vertical="top" wrapText="1"/>
    </xf>
    <xf numFmtId="4" fontId="46" fillId="42" borderId="23">
      <alignment horizontal="right" vertical="top" shrinkToFit="1"/>
    </xf>
    <xf numFmtId="10" fontId="46" fillId="42" borderId="23">
      <alignment horizontal="right" vertical="top" shrinkToFit="1"/>
    </xf>
    <xf numFmtId="0" fontId="44" fillId="40" borderId="24">
      <alignment horizontal="center"/>
    </xf>
    <xf numFmtId="0" fontId="44" fillId="40" borderId="25">
      <alignment horizontal="center"/>
    </xf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3" fillId="8" borderId="8" applyNumberFormat="0" applyFont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8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2" fillId="45" borderId="19" applyNumberFormat="0" applyAlignment="0" applyProtection="0"/>
    <xf numFmtId="0" fontId="48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35" borderId="16" applyNumberFormat="0" applyAlignment="0" applyProtection="0"/>
    <xf numFmtId="0" fontId="48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0" borderId="0">
      <alignment horizontal="left"/>
    </xf>
    <xf numFmtId="0" fontId="48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48" borderId="0" applyNumberFormat="0" applyBorder="0" applyAlignment="0" applyProtection="0"/>
    <xf numFmtId="0" fontId="48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9" fillId="0" borderId="17" applyNumberFormat="0" applyFill="0" applyAlignment="0" applyProtection="0"/>
    <xf numFmtId="0" fontId="58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24" fillId="0" borderId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34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9" fillId="48" borderId="0" applyNumberFormat="0" applyBorder="0" applyAlignment="0" applyProtection="0"/>
    <xf numFmtId="0" fontId="50" fillId="0" borderId="0">
      <alignment horizontal="left"/>
    </xf>
    <xf numFmtId="0" fontId="51" fillId="35" borderId="16" applyNumberFormat="0" applyAlignment="0" applyProtection="0"/>
    <xf numFmtId="0" fontId="52" fillId="45" borderId="19" applyNumberFormat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21" fillId="0" borderId="0"/>
    <xf numFmtId="0" fontId="23" fillId="0" borderId="0"/>
    <xf numFmtId="0" fontId="23" fillId="0" borderId="0"/>
    <xf numFmtId="0" fontId="66" fillId="0" borderId="36">
      <alignment horizontal="left" vertical="top" wrapText="1"/>
    </xf>
    <xf numFmtId="0" fontId="23" fillId="0" borderId="0"/>
  </cellStyleXfs>
  <cellXfs count="176">
    <xf numFmtId="0" fontId="21" fillId="33" borderId="0" xfId="0" applyFont="1" applyFill="1"/>
    <xf numFmtId="0" fontId="69" fillId="52" borderId="0" xfId="0" applyFont="1" applyFill="1" applyAlignment="1">
      <alignment horizontal="center" vertical="top"/>
    </xf>
    <xf numFmtId="0" fontId="69" fillId="52" borderId="0" xfId="0" applyFont="1" applyFill="1"/>
    <xf numFmtId="0" fontId="74" fillId="52" borderId="10" xfId="0" applyFont="1" applyFill="1" applyBorder="1" applyAlignment="1">
      <alignment horizontal="center" vertical="top"/>
    </xf>
    <xf numFmtId="0" fontId="74" fillId="52" borderId="0" xfId="0" applyFont="1" applyFill="1"/>
    <xf numFmtId="0" fontId="69" fillId="52" borderId="10" xfId="0" applyFont="1" applyFill="1" applyBorder="1" applyAlignment="1">
      <alignment horizontal="center" vertical="top"/>
    </xf>
    <xf numFmtId="0" fontId="69" fillId="52" borderId="26" xfId="0" applyFont="1" applyFill="1" applyBorder="1" applyAlignment="1">
      <alignment horizontal="center" vertical="top"/>
    </xf>
    <xf numFmtId="4" fontId="73" fillId="52" borderId="36" xfId="711" applyNumberFormat="1" applyFont="1" applyFill="1" applyProtection="1">
      <alignment horizontal="right" vertical="top" shrinkToFit="1"/>
    </xf>
    <xf numFmtId="4" fontId="75" fillId="52" borderId="36" xfId="711" applyNumberFormat="1" applyFont="1" applyFill="1" applyProtection="1">
      <alignment horizontal="right" vertical="top" shrinkToFit="1"/>
    </xf>
    <xf numFmtId="4" fontId="73" fillId="52" borderId="39" xfId="711" applyNumberFormat="1" applyFont="1" applyFill="1" applyBorder="1" applyProtection="1">
      <alignment horizontal="right" vertical="top" shrinkToFit="1"/>
    </xf>
    <xf numFmtId="0" fontId="70" fillId="0" borderId="0" xfId="0" applyFont="1" applyFill="1"/>
    <xf numFmtId="0" fontId="77" fillId="0" borderId="0" xfId="0" applyFont="1" applyFill="1"/>
    <xf numFmtId="0" fontId="70" fillId="0" borderId="10" xfId="0" applyFont="1" applyFill="1" applyBorder="1" applyAlignment="1">
      <alignment horizontal="center" vertical="center"/>
    </xf>
    <xf numFmtId="0" fontId="78" fillId="0" borderId="10" xfId="0" quotePrefix="1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49" fontId="78" fillId="0" borderId="10" xfId="0" quotePrefix="1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center"/>
    </xf>
    <xf numFmtId="164" fontId="76" fillId="0" borderId="10" xfId="380" applyNumberFormat="1" applyFont="1" applyFill="1" applyBorder="1" applyAlignment="1">
      <alignment horizontal="right" vertical="center"/>
    </xf>
    <xf numFmtId="3" fontId="70" fillId="0" borderId="0" xfId="0" applyNumberFormat="1" applyFont="1" applyFill="1"/>
    <xf numFmtId="49" fontId="78" fillId="0" borderId="10" xfId="0" applyNumberFormat="1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center"/>
    </xf>
    <xf numFmtId="49" fontId="77" fillId="0" borderId="10" xfId="0" applyNumberFormat="1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center"/>
    </xf>
    <xf numFmtId="164" fontId="70" fillId="0" borderId="10" xfId="380" applyNumberFormat="1" applyFont="1" applyFill="1" applyBorder="1" applyAlignment="1">
      <alignment horizontal="right" vertical="center"/>
    </xf>
    <xf numFmtId="0" fontId="77" fillId="0" borderId="10" xfId="0" quotePrefix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 wrapText="1"/>
    </xf>
    <xf numFmtId="164" fontId="70" fillId="0" borderId="0" xfId="0" applyNumberFormat="1" applyFont="1" applyFill="1"/>
    <xf numFmtId="164" fontId="70" fillId="0" borderId="10" xfId="380" applyNumberFormat="1" applyFont="1" applyFill="1" applyBorder="1" applyAlignment="1">
      <alignment vertical="center"/>
    </xf>
    <xf numFmtId="49" fontId="77" fillId="0" borderId="10" xfId="0" quotePrefix="1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 wrapText="1"/>
    </xf>
    <xf numFmtId="164" fontId="76" fillId="0" borderId="10" xfId="380" applyNumberFormat="1" applyFont="1" applyFill="1" applyBorder="1" applyAlignment="1">
      <alignment vertical="center"/>
    </xf>
    <xf numFmtId="0" fontId="76" fillId="0" borderId="0" xfId="0" applyFont="1" applyFill="1"/>
    <xf numFmtId="0" fontId="70" fillId="0" borderId="10" xfId="0" applyFont="1" applyFill="1" applyBorder="1" applyAlignment="1">
      <alignment horizontal="left" vertical="top" wrapText="1"/>
    </xf>
    <xf numFmtId="4" fontId="70" fillId="0" borderId="10" xfId="380" applyNumberFormat="1" applyFont="1" applyFill="1" applyBorder="1" applyAlignment="1">
      <alignment vertical="center"/>
    </xf>
    <xf numFmtId="49" fontId="78" fillId="0" borderId="10" xfId="0" applyNumberFormat="1" applyFont="1" applyFill="1" applyBorder="1" applyAlignment="1">
      <alignment vertical="center"/>
    </xf>
    <xf numFmtId="49" fontId="77" fillId="0" borderId="10" xfId="0" applyNumberFormat="1" applyFont="1" applyFill="1" applyBorder="1" applyAlignment="1">
      <alignment vertical="center"/>
    </xf>
    <xf numFmtId="0" fontId="70" fillId="0" borderId="10" xfId="0" applyFont="1" applyFill="1" applyBorder="1" applyAlignment="1">
      <alignment vertical="top" wrapText="1"/>
    </xf>
    <xf numFmtId="49" fontId="70" fillId="0" borderId="10" xfId="0" applyNumberFormat="1" applyFont="1" applyFill="1" applyBorder="1" applyAlignment="1">
      <alignment horizontal="left" vertical="center" wrapText="1"/>
    </xf>
    <xf numFmtId="165" fontId="70" fillId="0" borderId="0" xfId="0" applyNumberFormat="1" applyFont="1" applyFill="1"/>
    <xf numFmtId="1" fontId="77" fillId="0" borderId="10" xfId="0" applyNumberFormat="1" applyFont="1" applyFill="1" applyBorder="1" applyAlignment="1">
      <alignment horizontal="left" vertical="center"/>
    </xf>
    <xf numFmtId="1" fontId="77" fillId="0" borderId="10" xfId="0" quotePrefix="1" applyNumberFormat="1" applyFont="1" applyFill="1" applyBorder="1" applyAlignment="1">
      <alignment horizontal="left" vertical="center"/>
    </xf>
    <xf numFmtId="49" fontId="70" fillId="0" borderId="10" xfId="0" applyNumberFormat="1" applyFont="1" applyFill="1" applyBorder="1" applyAlignment="1">
      <alignment horizontal="left" vertical="top" wrapText="1"/>
    </xf>
    <xf numFmtId="0" fontId="70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horizontal="left" vertical="center" wrapText="1"/>
    </xf>
    <xf numFmtId="0" fontId="76" fillId="0" borderId="10" xfId="0" applyNumberFormat="1" applyFont="1" applyFill="1" applyBorder="1" applyAlignment="1">
      <alignment vertical="center" wrapText="1"/>
    </xf>
    <xf numFmtId="0" fontId="70" fillId="0" borderId="10" xfId="0" applyNumberFormat="1" applyFont="1" applyFill="1" applyBorder="1" applyAlignment="1">
      <alignment vertical="top" wrapText="1"/>
    </xf>
    <xf numFmtId="49" fontId="76" fillId="0" borderId="10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justify" vertical="center" wrapText="1"/>
    </xf>
    <xf numFmtId="0" fontId="70" fillId="0" borderId="10" xfId="0" applyFont="1" applyFill="1" applyBorder="1" applyAlignment="1">
      <alignment horizontal="justify" vertical="top" wrapText="1"/>
    </xf>
    <xf numFmtId="0" fontId="76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wrapText="1"/>
    </xf>
    <xf numFmtId="164" fontId="76" fillId="0" borderId="0" xfId="0" applyNumberFormat="1" applyFont="1" applyFill="1"/>
    <xf numFmtId="0" fontId="76" fillId="0" borderId="10" xfId="0" applyFont="1" applyFill="1" applyBorder="1" applyAlignment="1">
      <alignment vertical="justify"/>
    </xf>
    <xf numFmtId="0" fontId="76" fillId="0" borderId="0" xfId="0" applyFont="1" applyFill="1" applyBorder="1" applyAlignment="1">
      <alignment vertical="center"/>
    </xf>
    <xf numFmtId="164" fontId="76" fillId="0" borderId="0" xfId="380" applyNumberFormat="1" applyFont="1" applyFill="1" applyBorder="1" applyAlignment="1">
      <alignment vertical="center"/>
    </xf>
    <xf numFmtId="49" fontId="77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164" fontId="70" fillId="0" borderId="10" xfId="0" applyNumberFormat="1" applyFont="1" applyFill="1" applyBorder="1" applyAlignment="1">
      <alignment vertical="center"/>
    </xf>
    <xf numFmtId="43" fontId="70" fillId="0" borderId="0" xfId="0" applyNumberFormat="1" applyFont="1" applyFill="1"/>
    <xf numFmtId="166" fontId="70" fillId="0" borderId="10" xfId="0" applyNumberFormat="1" applyFont="1" applyFill="1" applyBorder="1" applyAlignment="1">
      <alignment vertical="center"/>
    </xf>
    <xf numFmtId="167" fontId="76" fillId="0" borderId="10" xfId="0" applyNumberFormat="1" applyFont="1" applyFill="1" applyBorder="1"/>
    <xf numFmtId="49" fontId="77" fillId="0" borderId="0" xfId="0" applyNumberFormat="1" applyFont="1" applyFill="1" applyAlignment="1">
      <alignment horizontal="left"/>
    </xf>
    <xf numFmtId="49" fontId="77" fillId="0" borderId="0" xfId="0" applyNumberFormat="1" applyFont="1" applyFill="1"/>
    <xf numFmtId="0" fontId="77" fillId="0" borderId="0" xfId="0" applyFont="1" applyFill="1" applyAlignment="1">
      <alignment horizontal="left"/>
    </xf>
    <xf numFmtId="0" fontId="73" fillId="52" borderId="10" xfId="0" applyFont="1" applyFill="1" applyBorder="1" applyAlignment="1">
      <alignment horizontal="center" vertical="top" wrapText="1"/>
    </xf>
    <xf numFmtId="0" fontId="69" fillId="33" borderId="0" xfId="0" applyFont="1" applyFill="1"/>
    <xf numFmtId="0" fontId="69" fillId="0" borderId="0" xfId="379" applyFont="1"/>
    <xf numFmtId="0" fontId="69" fillId="0" borderId="0" xfId="379" applyFont="1" applyFill="1" applyAlignment="1">
      <alignment wrapText="1"/>
    </xf>
    <xf numFmtId="0" fontId="70" fillId="0" borderId="0" xfId="379" applyFont="1" applyFill="1" applyAlignment="1">
      <alignment horizontal="center"/>
    </xf>
    <xf numFmtId="0" fontId="69" fillId="0" borderId="0" xfId="379" applyFont="1" applyFill="1"/>
    <xf numFmtId="0" fontId="69" fillId="33" borderId="10" xfId="0" applyFont="1" applyFill="1" applyBorder="1" applyAlignment="1">
      <alignment horizontal="center" vertical="center" wrapText="1"/>
    </xf>
    <xf numFmtId="0" fontId="69" fillId="0" borderId="10" xfId="379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wrapText="1"/>
    </xf>
    <xf numFmtId="0" fontId="74" fillId="33" borderId="10" xfId="0" applyFont="1" applyBorder="1" applyAlignment="1">
      <alignment horizontal="center" wrapText="1"/>
    </xf>
    <xf numFmtId="167" fontId="74" fillId="33" borderId="10" xfId="0" applyNumberFormat="1" applyFont="1" applyFill="1" applyBorder="1" applyAlignment="1">
      <alignment horizontal="right" indent="1"/>
    </xf>
    <xf numFmtId="0" fontId="69" fillId="33" borderId="10" xfId="0" applyFont="1" applyBorder="1" applyAlignment="1">
      <alignment horizontal="left" wrapText="1"/>
    </xf>
    <xf numFmtId="0" fontId="69" fillId="33" borderId="10" xfId="0" applyFont="1" applyBorder="1" applyAlignment="1">
      <alignment horizontal="center" wrapText="1"/>
    </xf>
    <xf numFmtId="167" fontId="69" fillId="33" borderId="10" xfId="0" applyNumberFormat="1" applyFont="1" applyFill="1" applyBorder="1" applyAlignment="1">
      <alignment horizontal="right" indent="1"/>
    </xf>
    <xf numFmtId="0" fontId="74" fillId="33" borderId="10" xfId="0" applyFont="1" applyBorder="1" applyAlignment="1">
      <alignment horizontal="left" wrapText="1"/>
    </xf>
    <xf numFmtId="0" fontId="69" fillId="33" borderId="0" xfId="0" applyFont="1" applyFill="1" applyAlignment="1">
      <alignment horizontal="right" indent="1"/>
    </xf>
    <xf numFmtId="49" fontId="77" fillId="0" borderId="10" xfId="0" applyNumberFormat="1" applyFont="1" applyFill="1" applyBorder="1" applyAlignment="1">
      <alignment horizontal="left" vertical="top"/>
    </xf>
    <xf numFmtId="164" fontId="70" fillId="0" borderId="10" xfId="380" applyNumberFormat="1" applyFont="1" applyFill="1" applyBorder="1" applyAlignment="1">
      <alignment vertical="top"/>
    </xf>
    <xf numFmtId="0" fontId="70" fillId="0" borderId="0" xfId="0" applyFont="1" applyFill="1" applyAlignment="1">
      <alignment vertical="top"/>
    </xf>
    <xf numFmtId="0" fontId="76" fillId="0" borderId="0" xfId="0" applyFont="1" applyFill="1" applyAlignment="1">
      <alignment vertical="top"/>
    </xf>
    <xf numFmtId="0" fontId="70" fillId="33" borderId="10" xfId="0" applyFont="1" applyFill="1" applyBorder="1" applyAlignment="1">
      <alignment wrapText="1"/>
    </xf>
    <xf numFmtId="0" fontId="76" fillId="0" borderId="10" xfId="0" applyNumberFormat="1" applyFont="1" applyFill="1" applyBorder="1" applyAlignment="1">
      <alignment horizontal="left" vertical="center" wrapText="1"/>
    </xf>
    <xf numFmtId="1" fontId="73" fillId="52" borderId="36" xfId="140" applyNumberFormat="1" applyFont="1" applyFill="1" applyBorder="1" applyAlignment="1" applyProtection="1">
      <alignment horizontal="center" vertical="top" shrinkToFit="1"/>
    </xf>
    <xf numFmtId="0" fontId="75" fillId="52" borderId="36" xfId="138" applyNumberFormat="1" applyFont="1" applyFill="1" applyBorder="1" applyAlignment="1" applyProtection="1">
      <alignment vertical="top" wrapText="1"/>
    </xf>
    <xf numFmtId="0" fontId="73" fillId="52" borderId="36" xfId="138" applyNumberFormat="1" applyFont="1" applyFill="1" applyBorder="1" applyAlignment="1" applyProtection="1">
      <alignment vertical="top" wrapText="1"/>
    </xf>
    <xf numFmtId="1" fontId="73" fillId="52" borderId="39" xfId="140" applyNumberFormat="1" applyFont="1" applyFill="1" applyBorder="1" applyAlignment="1" applyProtection="1">
      <alignment horizontal="center" vertical="top" shrinkToFit="1"/>
    </xf>
    <xf numFmtId="0" fontId="73" fillId="52" borderId="39" xfId="138" applyNumberFormat="1" applyFont="1" applyFill="1" applyBorder="1" applyAlignment="1" applyProtection="1">
      <alignment vertical="top" wrapText="1"/>
    </xf>
    <xf numFmtId="4" fontId="75" fillId="52" borderId="10" xfId="133" applyNumberFormat="1" applyFont="1" applyFill="1" applyBorder="1" applyAlignment="1" applyProtection="1">
      <alignment horizontal="right" vertical="top" shrinkToFit="1"/>
    </xf>
    <xf numFmtId="1" fontId="75" fillId="52" borderId="36" xfId="140" applyNumberFormat="1" applyFont="1" applyFill="1" applyBorder="1" applyAlignment="1" applyProtection="1">
      <alignment horizontal="center" vertical="top" shrinkToFit="1"/>
    </xf>
    <xf numFmtId="1" fontId="73" fillId="52" borderId="10" xfId="140" applyNumberFormat="1" applyFont="1" applyFill="1" applyBorder="1" applyAlignment="1" applyProtection="1">
      <alignment horizontal="center" vertical="top" shrinkToFit="1"/>
    </xf>
    <xf numFmtId="0" fontId="73" fillId="52" borderId="10" xfId="138" applyNumberFormat="1" applyFont="1" applyFill="1" applyBorder="1" applyAlignment="1" applyProtection="1">
      <alignment vertical="top" wrapText="1"/>
    </xf>
    <xf numFmtId="167" fontId="69" fillId="52" borderId="10" xfId="0" applyNumberFormat="1" applyFont="1" applyFill="1" applyBorder="1" applyAlignment="1">
      <alignment horizontal="right" indent="1"/>
    </xf>
    <xf numFmtId="0" fontId="77" fillId="52" borderId="0" xfId="0" applyFont="1" applyFill="1"/>
    <xf numFmtId="49" fontId="69" fillId="52" borderId="0" xfId="1347" applyNumberFormat="1" applyFont="1" applyFill="1" applyAlignment="1">
      <alignment horizontal="left"/>
    </xf>
    <xf numFmtId="0" fontId="70" fillId="52" borderId="0" xfId="0" applyFont="1" applyFill="1" applyAlignment="1">
      <alignment vertical="top"/>
    </xf>
    <xf numFmtId="49" fontId="70" fillId="52" borderId="0" xfId="1347" applyNumberFormat="1" applyFont="1" applyFill="1" applyAlignment="1">
      <alignment vertical="top" wrapText="1"/>
    </xf>
    <xf numFmtId="0" fontId="77" fillId="0" borderId="10" xfId="0" applyNumberFormat="1" applyFont="1" applyFill="1" applyBorder="1" applyAlignment="1">
      <alignment horizontal="left" vertical="center" wrapText="1"/>
    </xf>
    <xf numFmtId="0" fontId="80" fillId="52" borderId="10" xfId="1348" applyFont="1" applyFill="1" applyBorder="1" applyAlignment="1">
      <alignment horizontal="center" vertical="top" wrapText="1"/>
    </xf>
    <xf numFmtId="0" fontId="81" fillId="52" borderId="10" xfId="0" applyFont="1" applyFill="1" applyBorder="1" applyAlignment="1">
      <alignment horizontal="center" vertical="center" wrapText="1"/>
    </xf>
    <xf numFmtId="0" fontId="80" fillId="52" borderId="10" xfId="1348" applyFont="1" applyFill="1" applyBorder="1" applyAlignment="1" applyProtection="1">
      <alignment horizontal="center" vertical="center" wrapText="1"/>
      <protection locked="0"/>
    </xf>
    <xf numFmtId="0" fontId="80" fillId="52" borderId="0" xfId="0" applyFont="1" applyFill="1"/>
    <xf numFmtId="49" fontId="80" fillId="52" borderId="10" xfId="1348" applyNumberFormat="1" applyFont="1" applyFill="1" applyBorder="1" applyAlignment="1" applyProtection="1">
      <alignment horizontal="center" vertical="center" wrapText="1"/>
      <protection locked="0"/>
    </xf>
    <xf numFmtId="0" fontId="80" fillId="52" borderId="10" xfId="0" applyFont="1" applyFill="1" applyBorder="1" applyAlignment="1">
      <alignment horizontal="center" vertical="center" wrapText="1"/>
    </xf>
    <xf numFmtId="49" fontId="80" fillId="52" borderId="10" xfId="1348" applyNumberFormat="1" applyFont="1" applyFill="1" applyBorder="1" applyAlignment="1" applyProtection="1">
      <alignment horizontal="center" vertical="top" wrapText="1"/>
      <protection locked="0"/>
    </xf>
    <xf numFmtId="0" fontId="80" fillId="52" borderId="10" xfId="1348" applyFont="1" applyFill="1" applyBorder="1" applyAlignment="1" applyProtection="1">
      <alignment horizontal="center" vertical="top" wrapText="1"/>
      <protection locked="0"/>
    </xf>
    <xf numFmtId="0" fontId="80" fillId="52" borderId="10" xfId="245" applyFont="1" applyFill="1" applyBorder="1" applyAlignment="1">
      <alignment horizontal="center" vertical="top" wrapText="1"/>
    </xf>
    <xf numFmtId="49" fontId="69" fillId="52" borderId="0" xfId="1347" applyNumberFormat="1" applyFont="1" applyFill="1" applyAlignment="1">
      <alignment vertical="top" wrapText="1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4" fillId="52" borderId="26" xfId="0" applyFont="1" applyFill="1" applyBorder="1" applyAlignment="1">
      <alignment horizontal="center" vertical="top"/>
    </xf>
    <xf numFmtId="0" fontId="70" fillId="0" borderId="0" xfId="379" applyFont="1" applyFill="1" applyAlignment="1"/>
    <xf numFmtId="0" fontId="70" fillId="0" borderId="0" xfId="379" applyFont="1" applyFill="1" applyAlignment="1">
      <alignment wrapText="1"/>
    </xf>
    <xf numFmtId="4" fontId="74" fillId="33" borderId="10" xfId="0" applyNumberFormat="1" applyFont="1" applyFill="1" applyBorder="1" applyAlignment="1">
      <alignment horizontal="right" indent="1"/>
    </xf>
    <xf numFmtId="4" fontId="69" fillId="33" borderId="10" xfId="0" applyNumberFormat="1" applyFont="1" applyFill="1" applyBorder="1" applyAlignment="1">
      <alignment horizontal="right" indent="1"/>
    </xf>
    <xf numFmtId="4" fontId="75" fillId="52" borderId="35" xfId="133" applyNumberFormat="1" applyFont="1" applyFill="1" applyBorder="1" applyAlignment="1" applyProtection="1">
      <alignment horizontal="right" vertical="top" shrinkToFit="1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82" fillId="52" borderId="36" xfId="138" applyNumberFormat="1" applyFont="1" applyFill="1" applyBorder="1" applyAlignment="1" applyProtection="1">
      <alignment vertical="top" wrapText="1"/>
    </xf>
    <xf numFmtId="0" fontId="77" fillId="0" borderId="26" xfId="0" applyFont="1" applyFill="1" applyBorder="1" applyAlignment="1">
      <alignment horizontal="center" vertical="center" wrapText="1"/>
    </xf>
    <xf numFmtId="0" fontId="77" fillId="0" borderId="31" xfId="0" applyFont="1" applyFill="1" applyBorder="1" applyAlignment="1">
      <alignment horizontal="center" vertical="center" wrapText="1"/>
    </xf>
    <xf numFmtId="0" fontId="77" fillId="0" borderId="29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33" xfId="0" applyFont="1" applyFill="1" applyBorder="1" applyAlignment="1">
      <alignment horizontal="center" vertical="center" wrapText="1"/>
    </xf>
    <xf numFmtId="0" fontId="77" fillId="0" borderId="26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0" fillId="0" borderId="27" xfId="0" applyFont="1" applyFill="1" applyBorder="1"/>
    <xf numFmtId="0" fontId="70" fillId="0" borderId="34" xfId="0" applyFont="1" applyFill="1" applyBorder="1"/>
    <xf numFmtId="0" fontId="70" fillId="0" borderId="28" xfId="0" applyFont="1" applyFill="1" applyBorder="1"/>
    <xf numFmtId="0" fontId="76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 vertical="top" wrapText="1"/>
    </xf>
    <xf numFmtId="0" fontId="70" fillId="0" borderId="0" xfId="0" applyFont="1" applyFill="1" applyAlignment="1">
      <alignment horizontal="center" vertical="top" wrapText="1"/>
    </xf>
    <xf numFmtId="0" fontId="74" fillId="0" borderId="0" xfId="0" applyFont="1" applyFill="1" applyAlignment="1">
      <alignment horizontal="center"/>
    </xf>
    <xf numFmtId="0" fontId="75" fillId="52" borderId="27" xfId="131" applyFont="1" applyFill="1" applyBorder="1" applyAlignment="1">
      <alignment horizontal="center"/>
    </xf>
    <xf numFmtId="0" fontId="75" fillId="52" borderId="34" xfId="131" applyFont="1" applyFill="1" applyBorder="1" applyAlignment="1">
      <alignment horizontal="center"/>
    </xf>
    <xf numFmtId="0" fontId="75" fillId="52" borderId="28" xfId="131" applyFont="1" applyFill="1" applyBorder="1" applyAlignment="1">
      <alignment horizontal="center"/>
    </xf>
    <xf numFmtId="49" fontId="70" fillId="52" borderId="0" xfId="1347" applyNumberFormat="1" applyFont="1" applyFill="1" applyAlignment="1">
      <alignment horizontal="left" wrapText="1" indent="15"/>
    </xf>
    <xf numFmtId="0" fontId="71" fillId="52" borderId="0" xfId="0" applyNumberFormat="1" applyFont="1" applyFill="1" applyAlignment="1">
      <alignment horizontal="center" wrapText="1"/>
    </xf>
    <xf numFmtId="0" fontId="72" fillId="52" borderId="0" xfId="0" applyFont="1" applyFill="1" applyAlignment="1">
      <alignment horizontal="center"/>
    </xf>
    <xf numFmtId="49" fontId="69" fillId="52" borderId="0" xfId="1347" applyNumberFormat="1" applyFont="1" applyFill="1" applyAlignment="1">
      <alignment horizontal="left" wrapText="1"/>
    </xf>
    <xf numFmtId="0" fontId="74" fillId="52" borderId="0" xfId="0" applyFont="1" applyFill="1" applyAlignment="1">
      <alignment horizontal="center" wrapText="1"/>
    </xf>
    <xf numFmtId="49" fontId="71" fillId="52" borderId="0" xfId="1349" applyNumberFormat="1" applyFont="1" applyFill="1" applyBorder="1" applyAlignment="1">
      <alignment horizontal="center" vertical="center" wrapText="1"/>
    </xf>
    <xf numFmtId="0" fontId="73" fillId="52" borderId="12" xfId="0" applyFont="1" applyFill="1" applyBorder="1" applyAlignment="1">
      <alignment horizontal="right"/>
    </xf>
    <xf numFmtId="49" fontId="69" fillId="52" borderId="0" xfId="1347" applyNumberFormat="1" applyFont="1" applyFill="1" applyAlignment="1">
      <alignment vertical="top" wrapText="1"/>
    </xf>
    <xf numFmtId="49" fontId="69" fillId="52" borderId="0" xfId="1347" applyNumberFormat="1" applyFont="1" applyFill="1" applyAlignment="1">
      <alignment horizontal="left" vertical="top" wrapText="1"/>
    </xf>
    <xf numFmtId="49" fontId="69" fillId="52" borderId="0" xfId="1347" applyNumberFormat="1" applyFont="1" applyFill="1" applyAlignment="1">
      <alignment wrapText="1"/>
    </xf>
    <xf numFmtId="49" fontId="71" fillId="52" borderId="0" xfId="1349" applyNumberFormat="1" applyFont="1" applyFill="1" applyBorder="1" applyAlignment="1">
      <alignment horizontal="center" vertical="top" wrapText="1"/>
    </xf>
    <xf numFmtId="0" fontId="73" fillId="52" borderId="12" xfId="0" applyFont="1" applyFill="1" applyBorder="1" applyAlignment="1">
      <alignment horizontal="right" vertical="top"/>
    </xf>
    <xf numFmtId="0" fontId="75" fillId="52" borderId="27" xfId="131" applyNumberFormat="1" applyFont="1" applyFill="1" applyBorder="1" applyAlignment="1" applyProtection="1">
      <alignment horizontal="center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9" fillId="52" borderId="0" xfId="80" applyFont="1" applyFill="1" applyAlignment="1">
      <alignment horizontal="center" vertical="top" wrapText="1"/>
    </xf>
    <xf numFmtId="0" fontId="69" fillId="52" borderId="0" xfId="0" applyFont="1" applyFill="1" applyAlignment="1">
      <alignment horizontal="left" vertical="top" wrapText="1"/>
    </xf>
    <xf numFmtId="0" fontId="70" fillId="0" borderId="0" xfId="379" applyFont="1" applyFill="1" applyAlignment="1">
      <alignment horizontal="left"/>
    </xf>
    <xf numFmtId="0" fontId="70" fillId="0" borderId="0" xfId="379" applyFont="1" applyFill="1" applyAlignment="1">
      <alignment horizontal="left" wrapText="1"/>
    </xf>
    <xf numFmtId="0" fontId="71" fillId="0" borderId="0" xfId="379" applyFont="1" applyFill="1" applyAlignment="1">
      <alignment horizont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0" borderId="26" xfId="379" applyFont="1" applyFill="1" applyBorder="1" applyAlignment="1">
      <alignment horizontal="center" vertical="center" wrapText="1"/>
    </xf>
    <xf numFmtId="0" fontId="69" fillId="0" borderId="31" xfId="379" applyFont="1" applyFill="1" applyBorder="1" applyAlignment="1">
      <alignment horizontal="center" vertical="center" wrapText="1"/>
    </xf>
    <xf numFmtId="0" fontId="69" fillId="0" borderId="27" xfId="379" applyFont="1" applyFill="1" applyBorder="1" applyAlignment="1">
      <alignment horizontal="center" vertical="center" wrapText="1"/>
    </xf>
    <xf numFmtId="0" fontId="69" fillId="0" borderId="28" xfId="379" applyFont="1" applyFill="1" applyBorder="1" applyAlignment="1">
      <alignment horizontal="center" vertical="center" wrapText="1"/>
    </xf>
    <xf numFmtId="0" fontId="80" fillId="52" borderId="10" xfId="1351" applyFont="1" applyFill="1" applyBorder="1" applyAlignment="1">
      <alignment horizontal="center" vertical="center" wrapText="1"/>
    </xf>
    <xf numFmtId="4" fontId="83" fillId="52" borderId="36" xfId="711" applyNumberFormat="1" applyFont="1" applyFill="1" applyProtection="1">
      <alignment horizontal="right" vertical="top" shrinkToFit="1"/>
    </xf>
    <xf numFmtId="4" fontId="66" fillId="52" borderId="36" xfId="711" applyNumberFormat="1" applyFont="1" applyFill="1" applyProtection="1">
      <alignment horizontal="right" vertical="top" shrinkToFit="1"/>
    </xf>
    <xf numFmtId="4" fontId="83" fillId="52" borderId="35" xfId="133" applyNumberFormat="1" applyFont="1" applyFill="1" applyBorder="1" applyAlignment="1" applyProtection="1">
      <alignment horizontal="right" vertical="top" shrinkToFit="1"/>
    </xf>
  </cellXfs>
  <cellStyles count="1352">
    <cellStyle name="20% - Accent1" xfId="81"/>
    <cellStyle name="20% - Accent1 2" xfId="164"/>
    <cellStyle name="20% - Accent1 3" xfId="244"/>
    <cellStyle name="20% - Accent1 4" xfId="291"/>
    <cellStyle name="20% - Accent1 5" xfId="369"/>
    <cellStyle name="20% - Accent2" xfId="82"/>
    <cellStyle name="20% - Accent2 2" xfId="162"/>
    <cellStyle name="20% - Accent2 3" xfId="243"/>
    <cellStyle name="20% - Accent2 4" xfId="292"/>
    <cellStyle name="20% - Accent2 5" xfId="368"/>
    <cellStyle name="20% - Accent3" xfId="83"/>
    <cellStyle name="20% - Accent3 2" xfId="166"/>
    <cellStyle name="20% - Accent3 3" xfId="242"/>
    <cellStyle name="20% - Accent3 4" xfId="293"/>
    <cellStyle name="20% - Accent3 5" xfId="367"/>
    <cellStyle name="20% - Accent4" xfId="84"/>
    <cellStyle name="20% - Accent4 2" xfId="157"/>
    <cellStyle name="20% - Accent4 3" xfId="241"/>
    <cellStyle name="20% - Accent4 4" xfId="294"/>
    <cellStyle name="20% - Accent4 5" xfId="366"/>
    <cellStyle name="20% - Accent5" xfId="85"/>
    <cellStyle name="20% - Accent5 2" xfId="151"/>
    <cellStyle name="20% - Accent5 3" xfId="240"/>
    <cellStyle name="20% - Accent5 4" xfId="295"/>
    <cellStyle name="20% - Accent5 5" xfId="365"/>
    <cellStyle name="20% - Accent6" xfId="86"/>
    <cellStyle name="20% - Accent6 2" xfId="158"/>
    <cellStyle name="20% - Accent6 3" xfId="239"/>
    <cellStyle name="20% - Accent6 4" xfId="296"/>
    <cellStyle name="20% - Accent6 5" xfId="364"/>
    <cellStyle name="20% - Акцент1" xfId="19" builtinId="30" customBuiltin="1"/>
    <cellStyle name="20% - Акцент1 2" xfId="169"/>
    <cellStyle name="20% - Акцент1 3" xfId="386"/>
    <cellStyle name="20% - Акцент1 4" xfId="395"/>
    <cellStyle name="20% - Акцент1 5" xfId="412"/>
    <cellStyle name="20% - Акцент1 6" xfId="414"/>
    <cellStyle name="20% - Акцент1 7" xfId="437"/>
    <cellStyle name="20% - Акцент1 8" xfId="451"/>
    <cellStyle name="20% - Акцент1 9" xfId="457"/>
    <cellStyle name="20% - Акцент2" xfId="23" builtinId="34" customBuiltin="1"/>
    <cellStyle name="20% - Акцент2 2" xfId="173"/>
    <cellStyle name="20% - Акцент2 3" xfId="389"/>
    <cellStyle name="20% - Акцент2 4" xfId="403"/>
    <cellStyle name="20% - Акцент2 5" xfId="415"/>
    <cellStyle name="20% - Акцент2 6" xfId="422"/>
    <cellStyle name="20% - Акцент2 7" xfId="439"/>
    <cellStyle name="20% - Акцент2 8" xfId="455"/>
    <cellStyle name="20% - Акцент2 9" xfId="465"/>
    <cellStyle name="20% - Акцент3" xfId="27" builtinId="38" customBuiltin="1"/>
    <cellStyle name="20% - Акцент3 2" xfId="177"/>
    <cellStyle name="20% - Акцент3 3" xfId="393"/>
    <cellStyle name="20% - Акцент3 4" xfId="391"/>
    <cellStyle name="20% - Акцент3 5" xfId="417"/>
    <cellStyle name="20% - Акцент3 6" xfId="428"/>
    <cellStyle name="20% - Акцент3 7" xfId="441"/>
    <cellStyle name="20% - Акцент3 8" xfId="458"/>
    <cellStyle name="20% - Акцент3 9" xfId="453"/>
    <cellStyle name="20% - Акцент4" xfId="31" builtinId="42" customBuiltin="1"/>
    <cellStyle name="20% - Акцент4 2" xfId="181"/>
    <cellStyle name="20% - Акцент4 3" xfId="396"/>
    <cellStyle name="20% - Акцент4 4" xfId="404"/>
    <cellStyle name="20% - Акцент4 5" xfId="420"/>
    <cellStyle name="20% - Акцент4 6" xfId="430"/>
    <cellStyle name="20% - Акцент4 7" xfId="443"/>
    <cellStyle name="20% - Акцент4 8" xfId="460"/>
    <cellStyle name="20% - Акцент4 9" xfId="469"/>
    <cellStyle name="20% - Акцент5" xfId="35" builtinId="46" customBuiltin="1"/>
    <cellStyle name="20% - Акцент5 2" xfId="185"/>
    <cellStyle name="20% - Акцент5 3" xfId="398"/>
    <cellStyle name="20% - Акцент5 4" xfId="406"/>
    <cellStyle name="20% - Акцент5 5" xfId="423"/>
    <cellStyle name="20% - Акцент5 6" xfId="432"/>
    <cellStyle name="20% - Акцент5 7" xfId="445"/>
    <cellStyle name="20% - Акцент5 8" xfId="463"/>
    <cellStyle name="20% - Акцент5 9" xfId="471"/>
    <cellStyle name="20% - Акцент6" xfId="39" builtinId="50" customBuiltin="1"/>
    <cellStyle name="20% - Акцент6 2" xfId="189"/>
    <cellStyle name="20% - Акцент6 3" xfId="401"/>
    <cellStyle name="20% - Акцент6 4" xfId="408"/>
    <cellStyle name="20% - Акцент6 5" xfId="426"/>
    <cellStyle name="20% - Акцент6 6" xfId="434"/>
    <cellStyle name="20% - Акцент6 7" xfId="447"/>
    <cellStyle name="20% - Акцент6 8" xfId="466"/>
    <cellStyle name="20% - Акцент6 9" xfId="473"/>
    <cellStyle name="40% - Accent1" xfId="87"/>
    <cellStyle name="40% - Accent1 2" xfId="152"/>
    <cellStyle name="40% - Accent1 3" xfId="238"/>
    <cellStyle name="40% - Accent1 4" xfId="297"/>
    <cellStyle name="40% - Accent1 5" xfId="363"/>
    <cellStyle name="40% - Accent2" xfId="88"/>
    <cellStyle name="40% - Accent2 2" xfId="163"/>
    <cellStyle name="40% - Accent2 3" xfId="237"/>
    <cellStyle name="40% - Accent2 4" xfId="298"/>
    <cellStyle name="40% - Accent2 5" xfId="362"/>
    <cellStyle name="40% - Accent3" xfId="89"/>
    <cellStyle name="40% - Accent3 2" xfId="167"/>
    <cellStyle name="40% - Accent3 3" xfId="236"/>
    <cellStyle name="40% - Accent3 4" xfId="299"/>
    <cellStyle name="40% - Accent3 5" xfId="361"/>
    <cellStyle name="40% - Accent4" xfId="90"/>
    <cellStyle name="40% - Accent4 2" xfId="156"/>
    <cellStyle name="40% - Accent4 3" xfId="235"/>
    <cellStyle name="40% - Accent4 4" xfId="300"/>
    <cellStyle name="40% - Accent4 5" xfId="360"/>
    <cellStyle name="40% - Accent5" xfId="91"/>
    <cellStyle name="40% - Accent5 2" xfId="155"/>
    <cellStyle name="40% - Accent5 3" xfId="234"/>
    <cellStyle name="40% - Accent5 4" xfId="301"/>
    <cellStyle name="40% - Accent5 5" xfId="359"/>
    <cellStyle name="40% - Accent6" xfId="92"/>
    <cellStyle name="40% - Accent6 2" xfId="154"/>
    <cellStyle name="40% - Accent6 3" xfId="233"/>
    <cellStyle name="40% - Accent6 4" xfId="302"/>
    <cellStyle name="40% - Accent6 5" xfId="358"/>
    <cellStyle name="40% - Акцент1" xfId="20" builtinId="31" customBuiltin="1"/>
    <cellStyle name="40% - Акцент1 2" xfId="170"/>
    <cellStyle name="40% - Акцент1 3" xfId="387"/>
    <cellStyle name="40% - Акцент1 4" xfId="392"/>
    <cellStyle name="40% - Акцент1 5" xfId="413"/>
    <cellStyle name="40% - Акцент1 6" xfId="411"/>
    <cellStyle name="40% - Акцент1 7" xfId="438"/>
    <cellStyle name="40% - Акцент1 8" xfId="452"/>
    <cellStyle name="40% - Акцент1 9" xfId="454"/>
    <cellStyle name="40% - Акцент2" xfId="24" builtinId="35" customBuiltin="1"/>
    <cellStyle name="40% - Акцент2 2" xfId="174"/>
    <cellStyle name="40% - Акцент2 3" xfId="390"/>
    <cellStyle name="40% - Акцент2 4" xfId="400"/>
    <cellStyle name="40% - Акцент2 5" xfId="416"/>
    <cellStyle name="40% - Акцент2 6" xfId="419"/>
    <cellStyle name="40% - Акцент2 7" xfId="440"/>
    <cellStyle name="40% - Акцент2 8" xfId="456"/>
    <cellStyle name="40% - Акцент2 9" xfId="462"/>
    <cellStyle name="40% - Акцент3" xfId="28" builtinId="39" customBuiltin="1"/>
    <cellStyle name="40% - Акцент3 2" xfId="178"/>
    <cellStyle name="40% - Акцент3 3" xfId="394"/>
    <cellStyle name="40% - Акцент3 4" xfId="388"/>
    <cellStyle name="40% - Акцент3 5" xfId="418"/>
    <cellStyle name="40% - Акцент3 6" xfId="429"/>
    <cellStyle name="40% - Акцент3 7" xfId="442"/>
    <cellStyle name="40% - Акцент3 8" xfId="459"/>
    <cellStyle name="40% - Акцент3 9" xfId="468"/>
    <cellStyle name="40% - Акцент4" xfId="32" builtinId="43" customBuiltin="1"/>
    <cellStyle name="40% - Акцент4 2" xfId="182"/>
    <cellStyle name="40% - Акцент4 3" xfId="397"/>
    <cellStyle name="40% - Акцент4 4" xfId="405"/>
    <cellStyle name="40% - Акцент4 5" xfId="421"/>
    <cellStyle name="40% - Акцент4 6" xfId="431"/>
    <cellStyle name="40% - Акцент4 7" xfId="444"/>
    <cellStyle name="40% - Акцент4 8" xfId="461"/>
    <cellStyle name="40% - Акцент4 9" xfId="470"/>
    <cellStyle name="40% - Акцент5" xfId="36" builtinId="47" customBuiltin="1"/>
    <cellStyle name="40% - Акцент5 2" xfId="186"/>
    <cellStyle name="40% - Акцент5 3" xfId="399"/>
    <cellStyle name="40% - Акцент5 4" xfId="407"/>
    <cellStyle name="40% - Акцент5 5" xfId="424"/>
    <cellStyle name="40% - Акцент5 6" xfId="433"/>
    <cellStyle name="40% - Акцент5 7" xfId="446"/>
    <cellStyle name="40% - Акцент5 8" xfId="464"/>
    <cellStyle name="40% - Акцент5 9" xfId="472"/>
    <cellStyle name="40% - Акцент6" xfId="40" builtinId="51" customBuiltin="1"/>
    <cellStyle name="40% - Акцент6 2" xfId="190"/>
    <cellStyle name="40% - Акцент6 3" xfId="402"/>
    <cellStyle name="40% - Акцент6 4" xfId="409"/>
    <cellStyle name="40% - Акцент6 5" xfId="427"/>
    <cellStyle name="40% - Акцент6 6" xfId="435"/>
    <cellStyle name="40% - Акцент6 7" xfId="448"/>
    <cellStyle name="40% - Акцент6 8" xfId="467"/>
    <cellStyle name="40% - Акцент6 9" xfId="474"/>
    <cellStyle name="60% - Accent1" xfId="93"/>
    <cellStyle name="60% - Accent1 2" xfId="153"/>
    <cellStyle name="60% - Accent1 3" xfId="232"/>
    <cellStyle name="60% - Accent1 4" xfId="303"/>
    <cellStyle name="60% - Accent1 5" xfId="357"/>
    <cellStyle name="60% - Accent2" xfId="94"/>
    <cellStyle name="60% - Accent2 2" xfId="161"/>
    <cellStyle name="60% - Accent2 3" xfId="231"/>
    <cellStyle name="60% - Accent2 4" xfId="304"/>
    <cellStyle name="60% - Accent2 5" xfId="356"/>
    <cellStyle name="60% - Accent3" xfId="95"/>
    <cellStyle name="60% - Accent3 2" xfId="160"/>
    <cellStyle name="60% - Accent3 3" xfId="230"/>
    <cellStyle name="60% - Accent3 4" xfId="305"/>
    <cellStyle name="60% - Accent3 5" xfId="355"/>
    <cellStyle name="60% - Accent4" xfId="96"/>
    <cellStyle name="60% - Accent4 2" xfId="159"/>
    <cellStyle name="60% - Accent4 3" xfId="229"/>
    <cellStyle name="60% - Accent4 4" xfId="306"/>
    <cellStyle name="60% - Accent4 5" xfId="354"/>
    <cellStyle name="60% - Accent5" xfId="97"/>
    <cellStyle name="60% - Accent5 2" xfId="188"/>
    <cellStyle name="60% - Accent5 3" xfId="228"/>
    <cellStyle name="60% - Accent5 4" xfId="307"/>
    <cellStyle name="60% - Accent5 5" xfId="353"/>
    <cellStyle name="60% - Accent6" xfId="98"/>
    <cellStyle name="60% - Accent6 2" xfId="184"/>
    <cellStyle name="60% - Accent6 3" xfId="227"/>
    <cellStyle name="60% - Accent6 4" xfId="308"/>
    <cellStyle name="60% - Accent6 5" xfId="35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0"/>
    <cellStyle name="Accent1 3" xfId="226"/>
    <cellStyle name="Accent1 4" xfId="309"/>
    <cellStyle name="Accent1 5" xfId="351"/>
    <cellStyle name="Accent2" xfId="100"/>
    <cellStyle name="Accent2 2" xfId="176"/>
    <cellStyle name="Accent2 3" xfId="225"/>
    <cellStyle name="Accent2 4" xfId="310"/>
    <cellStyle name="Accent2 5" xfId="350"/>
    <cellStyle name="Accent3" xfId="101"/>
    <cellStyle name="Accent3 2" xfId="172"/>
    <cellStyle name="Accent3 3" xfId="224"/>
    <cellStyle name="Accent3 4" xfId="311"/>
    <cellStyle name="Accent3 5" xfId="349"/>
    <cellStyle name="Accent4" xfId="102"/>
    <cellStyle name="Accent4 2" xfId="168"/>
    <cellStyle name="Accent4 3" xfId="223"/>
    <cellStyle name="Accent4 4" xfId="312"/>
    <cellStyle name="Accent4 5" xfId="348"/>
    <cellStyle name="Accent5" xfId="103"/>
    <cellStyle name="Accent5 2" xfId="191"/>
    <cellStyle name="Accent5 3" xfId="222"/>
    <cellStyle name="Accent5 4" xfId="313"/>
    <cellStyle name="Accent5 5" xfId="347"/>
    <cellStyle name="Accent6" xfId="104"/>
    <cellStyle name="Accent6 2" xfId="187"/>
    <cellStyle name="Accent6 3" xfId="221"/>
    <cellStyle name="Accent6 4" xfId="314"/>
    <cellStyle name="Accent6 5" xfId="346"/>
    <cellStyle name="Bad" xfId="105"/>
    <cellStyle name="Bad 2" xfId="183"/>
    <cellStyle name="Bad 3" xfId="220"/>
    <cellStyle name="Bad 4" xfId="315"/>
    <cellStyle name="Bad 5" xfId="345"/>
    <cellStyle name="br" xfId="106"/>
    <cellStyle name="br 10" xfId="602"/>
    <cellStyle name="br 11" xfId="631"/>
    <cellStyle name="br 12" xfId="660"/>
    <cellStyle name="br 13" xfId="689"/>
    <cellStyle name="br 14" xfId="718"/>
    <cellStyle name="br 15" xfId="747"/>
    <cellStyle name="br 16" xfId="777"/>
    <cellStyle name="br 17" xfId="806"/>
    <cellStyle name="br 18" xfId="835"/>
    <cellStyle name="br 19" xfId="864"/>
    <cellStyle name="br 2" xfId="179"/>
    <cellStyle name="br 20" xfId="893"/>
    <cellStyle name="br 21" xfId="922"/>
    <cellStyle name="br 22" xfId="951"/>
    <cellStyle name="br 23" xfId="980"/>
    <cellStyle name="br 24" xfId="1009"/>
    <cellStyle name="br 25" xfId="1039"/>
    <cellStyle name="br 26" xfId="1068"/>
    <cellStyle name="br 27" xfId="1097"/>
    <cellStyle name="br 28" xfId="1126"/>
    <cellStyle name="br 29" xfId="1155"/>
    <cellStyle name="br 3" xfId="219"/>
    <cellStyle name="br 30" xfId="1184"/>
    <cellStyle name="br 31" xfId="1213"/>
    <cellStyle name="br 32" xfId="1242"/>
    <cellStyle name="br 33" xfId="1271"/>
    <cellStyle name="br 34" xfId="1300"/>
    <cellStyle name="br 35" xfId="1329"/>
    <cellStyle name="br 4" xfId="316"/>
    <cellStyle name="br 5" xfId="344"/>
    <cellStyle name="br 6" xfId="486"/>
    <cellStyle name="br 7" xfId="515"/>
    <cellStyle name="br 8" xfId="544"/>
    <cellStyle name="br 9" xfId="573"/>
    <cellStyle name="Calculation" xfId="107"/>
    <cellStyle name="Calculation 2" xfId="175"/>
    <cellStyle name="Calculation 3" xfId="218"/>
    <cellStyle name="Calculation 4" xfId="317"/>
    <cellStyle name="Calculation 5" xfId="343"/>
    <cellStyle name="Check Cell" xfId="108"/>
    <cellStyle name="Check Cell 2" xfId="171"/>
    <cellStyle name="Check Cell 3" xfId="217"/>
    <cellStyle name="Check Cell 4" xfId="318"/>
    <cellStyle name="Check Cell 5" xfId="342"/>
    <cellStyle name="col" xfId="109"/>
    <cellStyle name="col 10" xfId="601"/>
    <cellStyle name="col 11" xfId="630"/>
    <cellStyle name="col 12" xfId="659"/>
    <cellStyle name="col 13" xfId="688"/>
    <cellStyle name="col 14" xfId="717"/>
    <cellStyle name="col 15" xfId="746"/>
    <cellStyle name="col 16" xfId="776"/>
    <cellStyle name="col 17" xfId="805"/>
    <cellStyle name="col 18" xfId="834"/>
    <cellStyle name="col 19" xfId="863"/>
    <cellStyle name="col 2" xfId="192"/>
    <cellStyle name="col 20" xfId="892"/>
    <cellStyle name="col 21" xfId="921"/>
    <cellStyle name="col 22" xfId="950"/>
    <cellStyle name="col 23" xfId="979"/>
    <cellStyle name="col 24" xfId="1008"/>
    <cellStyle name="col 25" xfId="1038"/>
    <cellStyle name="col 26" xfId="1067"/>
    <cellStyle name="col 27" xfId="1096"/>
    <cellStyle name="col 28" xfId="1125"/>
    <cellStyle name="col 29" xfId="1154"/>
    <cellStyle name="col 3" xfId="216"/>
    <cellStyle name="col 30" xfId="1183"/>
    <cellStyle name="col 31" xfId="1212"/>
    <cellStyle name="col 32" xfId="1241"/>
    <cellStyle name="col 33" xfId="1270"/>
    <cellStyle name="col 34" xfId="1299"/>
    <cellStyle name="col 35" xfId="1328"/>
    <cellStyle name="col 4" xfId="319"/>
    <cellStyle name="col 5" xfId="341"/>
    <cellStyle name="col 6" xfId="485"/>
    <cellStyle name="col 7" xfId="514"/>
    <cellStyle name="col 8" xfId="543"/>
    <cellStyle name="col 9" xfId="572"/>
    <cellStyle name="Explanatory Text" xfId="110"/>
    <cellStyle name="Explanatory Text 2" xfId="193"/>
    <cellStyle name="Explanatory Text 3" xfId="215"/>
    <cellStyle name="Explanatory Text 4" xfId="320"/>
    <cellStyle name="Explanatory Text 5" xfId="340"/>
    <cellStyle name="Good" xfId="111"/>
    <cellStyle name="Good 2" xfId="194"/>
    <cellStyle name="Good 3" xfId="214"/>
    <cellStyle name="Good 4" xfId="321"/>
    <cellStyle name="Good 5" xfId="339"/>
    <cellStyle name="Heading 1" xfId="112"/>
    <cellStyle name="Heading 1 2" xfId="195"/>
    <cellStyle name="Heading 1 3" xfId="213"/>
    <cellStyle name="Heading 1 4" xfId="322"/>
    <cellStyle name="Heading 1 5" xfId="338"/>
    <cellStyle name="Heading 2" xfId="113"/>
    <cellStyle name="Heading 2 2" xfId="196"/>
    <cellStyle name="Heading 2 3" xfId="212"/>
    <cellStyle name="Heading 2 4" xfId="323"/>
    <cellStyle name="Heading 2 5" xfId="337"/>
    <cellStyle name="Heading 3" xfId="114"/>
    <cellStyle name="Heading 3 2" xfId="197"/>
    <cellStyle name="Heading 3 3" xfId="211"/>
    <cellStyle name="Heading 3 4" xfId="324"/>
    <cellStyle name="Heading 3 5" xfId="332"/>
    <cellStyle name="Heading 4" xfId="115"/>
    <cellStyle name="Heading 4 2" xfId="198"/>
    <cellStyle name="Heading 4 3" xfId="210"/>
    <cellStyle name="Heading 4 4" xfId="325"/>
    <cellStyle name="Heading 4 5" xfId="331"/>
    <cellStyle name="Input" xfId="116"/>
    <cellStyle name="Input 2" xfId="199"/>
    <cellStyle name="Input 3" xfId="205"/>
    <cellStyle name="Input 4" xfId="326"/>
    <cellStyle name="Input 5" xfId="370"/>
    <cellStyle name="Linked Cell" xfId="117"/>
    <cellStyle name="Linked Cell 2" xfId="200"/>
    <cellStyle name="Linked Cell 3" xfId="204"/>
    <cellStyle name="Linked Cell 4" xfId="327"/>
    <cellStyle name="Linked Cell 5" xfId="371"/>
    <cellStyle name="Neutral" xfId="118"/>
    <cellStyle name="Neutral 2" xfId="201"/>
    <cellStyle name="Neutral 3" xfId="246"/>
    <cellStyle name="Neutral 4" xfId="328"/>
    <cellStyle name="Neutral 5" xfId="372"/>
    <cellStyle name="Note" xfId="119"/>
    <cellStyle name="Note 2" xfId="202"/>
    <cellStyle name="Note 3" xfId="247"/>
    <cellStyle name="Note 4" xfId="329"/>
    <cellStyle name="Note 5" xfId="373"/>
    <cellStyle name="Output" xfId="120"/>
    <cellStyle name="Output 2" xfId="203"/>
    <cellStyle name="Output 3" xfId="248"/>
    <cellStyle name="Output 4" xfId="330"/>
    <cellStyle name="Output 5" xfId="374"/>
    <cellStyle name="style0" xfId="121"/>
    <cellStyle name="style0 10" xfId="719"/>
    <cellStyle name="style0 11" xfId="748"/>
    <cellStyle name="style0 12" xfId="778"/>
    <cellStyle name="style0 13" xfId="807"/>
    <cellStyle name="style0 14" xfId="836"/>
    <cellStyle name="style0 15" xfId="865"/>
    <cellStyle name="style0 16" xfId="894"/>
    <cellStyle name="style0 17" xfId="923"/>
    <cellStyle name="style0 18" xfId="952"/>
    <cellStyle name="style0 19" xfId="981"/>
    <cellStyle name="style0 2" xfId="487"/>
    <cellStyle name="style0 20" xfId="1010"/>
    <cellStyle name="style0 21" xfId="1040"/>
    <cellStyle name="style0 22" xfId="1069"/>
    <cellStyle name="style0 23" xfId="1098"/>
    <cellStyle name="style0 24" xfId="1127"/>
    <cellStyle name="style0 25" xfId="1156"/>
    <cellStyle name="style0 26" xfId="1185"/>
    <cellStyle name="style0 27" xfId="1214"/>
    <cellStyle name="style0 28" xfId="1243"/>
    <cellStyle name="style0 29" xfId="1272"/>
    <cellStyle name="style0 3" xfId="516"/>
    <cellStyle name="style0 30" xfId="1301"/>
    <cellStyle name="style0 31" xfId="1330"/>
    <cellStyle name="style0 4" xfId="545"/>
    <cellStyle name="style0 5" xfId="574"/>
    <cellStyle name="style0 6" xfId="603"/>
    <cellStyle name="style0 7" xfId="632"/>
    <cellStyle name="style0 8" xfId="661"/>
    <cellStyle name="style0 9" xfId="690"/>
    <cellStyle name="td" xfId="122"/>
    <cellStyle name="td 10" xfId="720"/>
    <cellStyle name="td 11" xfId="749"/>
    <cellStyle name="td 12" xfId="779"/>
    <cellStyle name="td 13" xfId="808"/>
    <cellStyle name="td 14" xfId="837"/>
    <cellStyle name="td 15" xfId="866"/>
    <cellStyle name="td 16" xfId="895"/>
    <cellStyle name="td 17" xfId="924"/>
    <cellStyle name="td 18" xfId="953"/>
    <cellStyle name="td 19" xfId="982"/>
    <cellStyle name="td 2" xfId="488"/>
    <cellStyle name="td 20" xfId="1011"/>
    <cellStyle name="td 21" xfId="1041"/>
    <cellStyle name="td 22" xfId="1070"/>
    <cellStyle name="td 23" xfId="1099"/>
    <cellStyle name="td 24" xfId="1128"/>
    <cellStyle name="td 25" xfId="1157"/>
    <cellStyle name="td 26" xfId="1186"/>
    <cellStyle name="td 27" xfId="1215"/>
    <cellStyle name="td 28" xfId="1244"/>
    <cellStyle name="td 29" xfId="1273"/>
    <cellStyle name="td 3" xfId="517"/>
    <cellStyle name="td 30" xfId="1302"/>
    <cellStyle name="td 31" xfId="1331"/>
    <cellStyle name="td 4" xfId="546"/>
    <cellStyle name="td 5" xfId="575"/>
    <cellStyle name="td 6" xfId="604"/>
    <cellStyle name="td 7" xfId="633"/>
    <cellStyle name="td 8" xfId="662"/>
    <cellStyle name="td 9" xfId="691"/>
    <cellStyle name="Title" xfId="123"/>
    <cellStyle name="Title 2" xfId="206"/>
    <cellStyle name="Title 3" xfId="249"/>
    <cellStyle name="Title 4" xfId="333"/>
    <cellStyle name="Title 5" xfId="375"/>
    <cellStyle name="Total" xfId="124"/>
    <cellStyle name="Total 2" xfId="207"/>
    <cellStyle name="Total 3" xfId="250"/>
    <cellStyle name="Total 4" xfId="334"/>
    <cellStyle name="Total 5" xfId="376"/>
    <cellStyle name="tr" xfId="125"/>
    <cellStyle name="tr 10" xfId="600"/>
    <cellStyle name="tr 11" xfId="629"/>
    <cellStyle name="tr 12" xfId="658"/>
    <cellStyle name="tr 13" xfId="687"/>
    <cellStyle name="tr 14" xfId="716"/>
    <cellStyle name="tr 15" xfId="745"/>
    <cellStyle name="tr 16" xfId="775"/>
    <cellStyle name="tr 17" xfId="804"/>
    <cellStyle name="tr 18" xfId="833"/>
    <cellStyle name="tr 19" xfId="862"/>
    <cellStyle name="tr 2" xfId="208"/>
    <cellStyle name="tr 20" xfId="891"/>
    <cellStyle name="tr 21" xfId="920"/>
    <cellStyle name="tr 22" xfId="949"/>
    <cellStyle name="tr 23" xfId="978"/>
    <cellStyle name="tr 24" xfId="1007"/>
    <cellStyle name="tr 25" xfId="1037"/>
    <cellStyle name="tr 26" xfId="1066"/>
    <cellStyle name="tr 27" xfId="1095"/>
    <cellStyle name="tr 28" xfId="1124"/>
    <cellStyle name="tr 29" xfId="1153"/>
    <cellStyle name="tr 3" xfId="251"/>
    <cellStyle name="tr 30" xfId="1182"/>
    <cellStyle name="tr 31" xfId="1211"/>
    <cellStyle name="tr 32" xfId="1240"/>
    <cellStyle name="tr 33" xfId="1269"/>
    <cellStyle name="tr 34" xfId="1298"/>
    <cellStyle name="tr 35" xfId="1327"/>
    <cellStyle name="tr 4" xfId="335"/>
    <cellStyle name="tr 5" xfId="377"/>
    <cellStyle name="tr 6" xfId="484"/>
    <cellStyle name="tr 7" xfId="513"/>
    <cellStyle name="tr 8" xfId="542"/>
    <cellStyle name="tr 9" xfId="571"/>
    <cellStyle name="Warning Text" xfId="126"/>
    <cellStyle name="Warning Text 2" xfId="209"/>
    <cellStyle name="Warning Text 3" xfId="252"/>
    <cellStyle name="Warning Text 4" xfId="336"/>
    <cellStyle name="Warning Text 5" xfId="378"/>
    <cellStyle name="xl21" xfId="127"/>
    <cellStyle name="xl21 10" xfId="721"/>
    <cellStyle name="xl21 11" xfId="750"/>
    <cellStyle name="xl21 12" xfId="780"/>
    <cellStyle name="xl21 13" xfId="809"/>
    <cellStyle name="xl21 14" xfId="838"/>
    <cellStyle name="xl21 15" xfId="867"/>
    <cellStyle name="xl21 16" xfId="896"/>
    <cellStyle name="xl21 17" xfId="925"/>
    <cellStyle name="xl21 18" xfId="954"/>
    <cellStyle name="xl21 19" xfId="983"/>
    <cellStyle name="xl21 2" xfId="489"/>
    <cellStyle name="xl21 20" xfId="1012"/>
    <cellStyle name="xl21 21" xfId="1042"/>
    <cellStyle name="xl21 22" xfId="1071"/>
    <cellStyle name="xl21 23" xfId="1100"/>
    <cellStyle name="xl21 24" xfId="1129"/>
    <cellStyle name="xl21 25" xfId="1158"/>
    <cellStyle name="xl21 26" xfId="1187"/>
    <cellStyle name="xl21 27" xfId="1216"/>
    <cellStyle name="xl21 28" xfId="1245"/>
    <cellStyle name="xl21 29" xfId="1274"/>
    <cellStyle name="xl21 3" xfId="518"/>
    <cellStyle name="xl21 30" xfId="1303"/>
    <cellStyle name="xl21 31" xfId="1332"/>
    <cellStyle name="xl21 4" xfId="547"/>
    <cellStyle name="xl21 5" xfId="576"/>
    <cellStyle name="xl21 6" xfId="605"/>
    <cellStyle name="xl21 7" xfId="634"/>
    <cellStyle name="xl21 8" xfId="663"/>
    <cellStyle name="xl21 9" xfId="692"/>
    <cellStyle name="xl22" xfId="128"/>
    <cellStyle name="xl22 10" xfId="722"/>
    <cellStyle name="xl22 11" xfId="751"/>
    <cellStyle name="xl22 12" xfId="781"/>
    <cellStyle name="xl22 13" xfId="810"/>
    <cellStyle name="xl22 14" xfId="839"/>
    <cellStyle name="xl22 15" xfId="868"/>
    <cellStyle name="xl22 16" xfId="897"/>
    <cellStyle name="xl22 17" xfId="926"/>
    <cellStyle name="xl22 18" xfId="955"/>
    <cellStyle name="xl22 19" xfId="984"/>
    <cellStyle name="xl22 2" xfId="490"/>
    <cellStyle name="xl22 20" xfId="1013"/>
    <cellStyle name="xl22 21" xfId="1043"/>
    <cellStyle name="xl22 22" xfId="1072"/>
    <cellStyle name="xl22 23" xfId="1101"/>
    <cellStyle name="xl22 24" xfId="1130"/>
    <cellStyle name="xl22 25" xfId="1159"/>
    <cellStyle name="xl22 26" xfId="1188"/>
    <cellStyle name="xl22 27" xfId="1217"/>
    <cellStyle name="xl22 28" xfId="1246"/>
    <cellStyle name="xl22 29" xfId="1275"/>
    <cellStyle name="xl22 3" xfId="519"/>
    <cellStyle name="xl22 30" xfId="1304"/>
    <cellStyle name="xl22 31" xfId="1333"/>
    <cellStyle name="xl22 4" xfId="548"/>
    <cellStyle name="xl22 5" xfId="577"/>
    <cellStyle name="xl22 6" xfId="606"/>
    <cellStyle name="xl22 7" xfId="635"/>
    <cellStyle name="xl22 8" xfId="664"/>
    <cellStyle name="xl22 9" xfId="693"/>
    <cellStyle name="xl23" xfId="129"/>
    <cellStyle name="xl23 10" xfId="707"/>
    <cellStyle name="xl23 11" xfId="736"/>
    <cellStyle name="xl23 12" xfId="766"/>
    <cellStyle name="xl23 13" xfId="795"/>
    <cellStyle name="xl23 14" xfId="824"/>
    <cellStyle name="xl23 15" xfId="853"/>
    <cellStyle name="xl23 16" xfId="882"/>
    <cellStyle name="xl23 17" xfId="911"/>
    <cellStyle name="xl23 18" xfId="940"/>
    <cellStyle name="xl23 19" xfId="969"/>
    <cellStyle name="xl23 2" xfId="475"/>
    <cellStyle name="xl23 20" xfId="998"/>
    <cellStyle name="xl23 21" xfId="1028"/>
    <cellStyle name="xl23 22" xfId="1057"/>
    <cellStyle name="xl23 23" xfId="1086"/>
    <cellStyle name="xl23 24" xfId="1115"/>
    <cellStyle name="xl23 25" xfId="1144"/>
    <cellStyle name="xl23 26" xfId="1173"/>
    <cellStyle name="xl23 27" xfId="1202"/>
    <cellStyle name="xl23 28" xfId="1231"/>
    <cellStyle name="xl23 29" xfId="1260"/>
    <cellStyle name="xl23 3" xfId="504"/>
    <cellStyle name="xl23 30" xfId="1289"/>
    <cellStyle name="xl23 31" xfId="1318"/>
    <cellStyle name="xl23 4" xfId="533"/>
    <cellStyle name="xl23 5" xfId="562"/>
    <cellStyle name="xl23 6" xfId="591"/>
    <cellStyle name="xl23 7" xfId="620"/>
    <cellStyle name="xl23 8" xfId="649"/>
    <cellStyle name="xl23 9" xfId="678"/>
    <cellStyle name="xl24" xfId="130"/>
    <cellStyle name="xl24 10" xfId="723"/>
    <cellStyle name="xl24 11" xfId="752"/>
    <cellStyle name="xl24 12" xfId="782"/>
    <cellStyle name="xl24 13" xfId="811"/>
    <cellStyle name="xl24 14" xfId="840"/>
    <cellStyle name="xl24 15" xfId="869"/>
    <cellStyle name="xl24 16" xfId="898"/>
    <cellStyle name="xl24 17" xfId="927"/>
    <cellStyle name="xl24 18" xfId="956"/>
    <cellStyle name="xl24 19" xfId="985"/>
    <cellStyle name="xl24 2" xfId="491"/>
    <cellStyle name="xl24 20" xfId="1014"/>
    <cellStyle name="xl24 21" xfId="1044"/>
    <cellStyle name="xl24 22" xfId="1073"/>
    <cellStyle name="xl24 23" xfId="1102"/>
    <cellStyle name="xl24 24" xfId="1131"/>
    <cellStyle name="xl24 25" xfId="1160"/>
    <cellStyle name="xl24 26" xfId="1189"/>
    <cellStyle name="xl24 27" xfId="1218"/>
    <cellStyle name="xl24 28" xfId="1247"/>
    <cellStyle name="xl24 29" xfId="1276"/>
    <cellStyle name="xl24 3" xfId="520"/>
    <cellStyle name="xl24 30" xfId="1305"/>
    <cellStyle name="xl24 31" xfId="1334"/>
    <cellStyle name="xl24 4" xfId="549"/>
    <cellStyle name="xl24 5" xfId="578"/>
    <cellStyle name="xl24 6" xfId="607"/>
    <cellStyle name="xl24 7" xfId="636"/>
    <cellStyle name="xl24 8" xfId="665"/>
    <cellStyle name="xl24 9" xfId="694"/>
    <cellStyle name="xl25" xfId="131"/>
    <cellStyle name="xl25 10" xfId="724"/>
    <cellStyle name="xl25 11" xfId="753"/>
    <cellStyle name="xl25 12" xfId="783"/>
    <cellStyle name="xl25 13" xfId="812"/>
    <cellStyle name="xl25 14" xfId="841"/>
    <cellStyle name="xl25 15" xfId="870"/>
    <cellStyle name="xl25 16" xfId="899"/>
    <cellStyle name="xl25 17" xfId="928"/>
    <cellStyle name="xl25 18" xfId="957"/>
    <cellStyle name="xl25 19" xfId="986"/>
    <cellStyle name="xl25 2" xfId="492"/>
    <cellStyle name="xl25 20" xfId="1015"/>
    <cellStyle name="xl25 21" xfId="1045"/>
    <cellStyle name="xl25 22" xfId="1074"/>
    <cellStyle name="xl25 23" xfId="1103"/>
    <cellStyle name="xl25 24" xfId="1132"/>
    <cellStyle name="xl25 25" xfId="1161"/>
    <cellStyle name="xl25 26" xfId="1190"/>
    <cellStyle name="xl25 27" xfId="1219"/>
    <cellStyle name="xl25 28" xfId="1248"/>
    <cellStyle name="xl25 29" xfId="1277"/>
    <cellStyle name="xl25 3" xfId="521"/>
    <cellStyle name="xl25 30" xfId="1306"/>
    <cellStyle name="xl25 31" xfId="1335"/>
    <cellStyle name="xl25 4" xfId="550"/>
    <cellStyle name="xl25 5" xfId="579"/>
    <cellStyle name="xl25 6" xfId="608"/>
    <cellStyle name="xl25 7" xfId="637"/>
    <cellStyle name="xl25 8" xfId="666"/>
    <cellStyle name="xl25 9" xfId="695"/>
    <cellStyle name="xl26" xfId="132"/>
    <cellStyle name="xl26 10" xfId="725"/>
    <cellStyle name="xl26 11" xfId="754"/>
    <cellStyle name="xl26 12" xfId="784"/>
    <cellStyle name="xl26 13" xfId="813"/>
    <cellStyle name="xl26 14" xfId="842"/>
    <cellStyle name="xl26 15" xfId="871"/>
    <cellStyle name="xl26 16" xfId="900"/>
    <cellStyle name="xl26 17" xfId="929"/>
    <cellStyle name="xl26 18" xfId="958"/>
    <cellStyle name="xl26 19" xfId="987"/>
    <cellStyle name="xl26 2" xfId="493"/>
    <cellStyle name="xl26 20" xfId="1016"/>
    <cellStyle name="xl26 21" xfId="1046"/>
    <cellStyle name="xl26 22" xfId="1075"/>
    <cellStyle name="xl26 23" xfId="1104"/>
    <cellStyle name="xl26 24" xfId="1133"/>
    <cellStyle name="xl26 25" xfId="1162"/>
    <cellStyle name="xl26 26" xfId="1191"/>
    <cellStyle name="xl26 27" xfId="1220"/>
    <cellStyle name="xl26 28" xfId="1249"/>
    <cellStyle name="xl26 29" xfId="1278"/>
    <cellStyle name="xl26 3" xfId="522"/>
    <cellStyle name="xl26 30" xfId="1307"/>
    <cellStyle name="xl26 31" xfId="1336"/>
    <cellStyle name="xl26 4" xfId="551"/>
    <cellStyle name="xl26 5" xfId="580"/>
    <cellStyle name="xl26 6" xfId="609"/>
    <cellStyle name="xl26 7" xfId="638"/>
    <cellStyle name="xl26 8" xfId="667"/>
    <cellStyle name="xl26 9" xfId="696"/>
    <cellStyle name="xl27" xfId="133"/>
    <cellStyle name="xl27 10" xfId="708"/>
    <cellStyle name="xl27 11" xfId="737"/>
    <cellStyle name="xl27 12" xfId="767"/>
    <cellStyle name="xl27 13" xfId="796"/>
    <cellStyle name="xl27 14" xfId="825"/>
    <cellStyle name="xl27 15" xfId="854"/>
    <cellStyle name="xl27 16" xfId="883"/>
    <cellStyle name="xl27 17" xfId="912"/>
    <cellStyle name="xl27 18" xfId="941"/>
    <cellStyle name="xl27 19" xfId="970"/>
    <cellStyle name="xl27 2" xfId="476"/>
    <cellStyle name="xl27 20" xfId="999"/>
    <cellStyle name="xl27 21" xfId="1029"/>
    <cellStyle name="xl27 22" xfId="1058"/>
    <cellStyle name="xl27 23" xfId="1087"/>
    <cellStyle name="xl27 24" xfId="1116"/>
    <cellStyle name="xl27 25" xfId="1145"/>
    <cellStyle name="xl27 26" xfId="1174"/>
    <cellStyle name="xl27 27" xfId="1203"/>
    <cellStyle name="xl27 28" xfId="1232"/>
    <cellStyle name="xl27 29" xfId="1261"/>
    <cellStyle name="xl27 3" xfId="505"/>
    <cellStyle name="xl27 30" xfId="1290"/>
    <cellStyle name="xl27 31" xfId="1319"/>
    <cellStyle name="xl27 4" xfId="534"/>
    <cellStyle name="xl27 5" xfId="563"/>
    <cellStyle name="xl27 6" xfId="592"/>
    <cellStyle name="xl27 7" xfId="621"/>
    <cellStyle name="xl27 8" xfId="650"/>
    <cellStyle name="xl27 9" xfId="679"/>
    <cellStyle name="xl28" xfId="134"/>
    <cellStyle name="xl28 10" xfId="726"/>
    <cellStyle name="xl28 11" xfId="755"/>
    <cellStyle name="xl28 12" xfId="785"/>
    <cellStyle name="xl28 13" xfId="814"/>
    <cellStyle name="xl28 14" xfId="843"/>
    <cellStyle name="xl28 15" xfId="872"/>
    <cellStyle name="xl28 16" xfId="901"/>
    <cellStyle name="xl28 17" xfId="930"/>
    <cellStyle name="xl28 18" xfId="959"/>
    <cellStyle name="xl28 19" xfId="988"/>
    <cellStyle name="xl28 2" xfId="494"/>
    <cellStyle name="xl28 20" xfId="1017"/>
    <cellStyle name="xl28 21" xfId="1047"/>
    <cellStyle name="xl28 22" xfId="1076"/>
    <cellStyle name="xl28 23" xfId="1105"/>
    <cellStyle name="xl28 24" xfId="1134"/>
    <cellStyle name="xl28 25" xfId="1163"/>
    <cellStyle name="xl28 26" xfId="1192"/>
    <cellStyle name="xl28 27" xfId="1221"/>
    <cellStyle name="xl28 28" xfId="1250"/>
    <cellStyle name="xl28 29" xfId="1279"/>
    <cellStyle name="xl28 3" xfId="523"/>
    <cellStyle name="xl28 30" xfId="1308"/>
    <cellStyle name="xl28 31" xfId="1337"/>
    <cellStyle name="xl28 4" xfId="552"/>
    <cellStyle name="xl28 5" xfId="581"/>
    <cellStyle name="xl28 6" xfId="610"/>
    <cellStyle name="xl28 7" xfId="639"/>
    <cellStyle name="xl28 8" xfId="668"/>
    <cellStyle name="xl28 9" xfId="697"/>
    <cellStyle name="xl29" xfId="135"/>
    <cellStyle name="xl29 10" xfId="727"/>
    <cellStyle name="xl29 11" xfId="756"/>
    <cellStyle name="xl29 12" xfId="786"/>
    <cellStyle name="xl29 13" xfId="815"/>
    <cellStyle name="xl29 14" xfId="844"/>
    <cellStyle name="xl29 15" xfId="873"/>
    <cellStyle name="xl29 16" xfId="902"/>
    <cellStyle name="xl29 17" xfId="931"/>
    <cellStyle name="xl29 18" xfId="960"/>
    <cellStyle name="xl29 19" xfId="989"/>
    <cellStyle name="xl29 2" xfId="495"/>
    <cellStyle name="xl29 20" xfId="1018"/>
    <cellStyle name="xl29 21" xfId="1048"/>
    <cellStyle name="xl29 22" xfId="1077"/>
    <cellStyle name="xl29 23" xfId="1106"/>
    <cellStyle name="xl29 24" xfId="1135"/>
    <cellStyle name="xl29 25" xfId="1164"/>
    <cellStyle name="xl29 26" xfId="1193"/>
    <cellStyle name="xl29 27" xfId="1222"/>
    <cellStyle name="xl29 28" xfId="1251"/>
    <cellStyle name="xl29 29" xfId="1280"/>
    <cellStyle name="xl29 3" xfId="524"/>
    <cellStyle name="xl29 30" xfId="1309"/>
    <cellStyle name="xl29 31" xfId="1338"/>
    <cellStyle name="xl29 4" xfId="553"/>
    <cellStyle name="xl29 5" xfId="582"/>
    <cellStyle name="xl29 6" xfId="611"/>
    <cellStyle name="xl29 7" xfId="640"/>
    <cellStyle name="xl29 8" xfId="669"/>
    <cellStyle name="xl29 9" xfId="698"/>
    <cellStyle name="xl30" xfId="136"/>
    <cellStyle name="xl30 10" xfId="713"/>
    <cellStyle name="xl30 11" xfId="742"/>
    <cellStyle name="xl30 12" xfId="772"/>
    <cellStyle name="xl30 13" xfId="801"/>
    <cellStyle name="xl30 14" xfId="830"/>
    <cellStyle name="xl30 15" xfId="859"/>
    <cellStyle name="xl30 16" xfId="888"/>
    <cellStyle name="xl30 17" xfId="917"/>
    <cellStyle name="xl30 18" xfId="946"/>
    <cellStyle name="xl30 19" xfId="975"/>
    <cellStyle name="xl30 2" xfId="481"/>
    <cellStyle name="xl30 20" xfId="1004"/>
    <cellStyle name="xl30 21" xfId="1034"/>
    <cellStyle name="xl30 22" xfId="1063"/>
    <cellStyle name="xl30 23" xfId="1092"/>
    <cellStyle name="xl30 24" xfId="1121"/>
    <cellStyle name="xl30 25" xfId="1150"/>
    <cellStyle name="xl30 26" xfId="1179"/>
    <cellStyle name="xl30 27" xfId="1208"/>
    <cellStyle name="xl30 28" xfId="1237"/>
    <cellStyle name="xl30 29" xfId="1266"/>
    <cellStyle name="xl30 3" xfId="510"/>
    <cellStyle name="xl30 30" xfId="1295"/>
    <cellStyle name="xl30 31" xfId="1324"/>
    <cellStyle name="xl30 4" xfId="539"/>
    <cellStyle name="xl30 5" xfId="568"/>
    <cellStyle name="xl30 6" xfId="597"/>
    <cellStyle name="xl30 7" xfId="626"/>
    <cellStyle name="xl30 8" xfId="655"/>
    <cellStyle name="xl30 9" xfId="684"/>
    <cellStyle name="xl31" xfId="137"/>
    <cellStyle name="xl31 10" xfId="714"/>
    <cellStyle name="xl31 11" xfId="743"/>
    <cellStyle name="xl31 12" xfId="773"/>
    <cellStyle name="xl31 13" xfId="802"/>
    <cellStyle name="xl31 14" xfId="831"/>
    <cellStyle name="xl31 15" xfId="860"/>
    <cellStyle name="xl31 16" xfId="889"/>
    <cellStyle name="xl31 17" xfId="918"/>
    <cellStyle name="xl31 18" xfId="947"/>
    <cellStyle name="xl31 19" xfId="976"/>
    <cellStyle name="xl31 2" xfId="482"/>
    <cellStyle name="xl31 20" xfId="1005"/>
    <cellStyle name="xl31 21" xfId="1035"/>
    <cellStyle name="xl31 22" xfId="1064"/>
    <cellStyle name="xl31 23" xfId="1093"/>
    <cellStyle name="xl31 24" xfId="1122"/>
    <cellStyle name="xl31 25" xfId="1151"/>
    <cellStyle name="xl31 26" xfId="1180"/>
    <cellStyle name="xl31 27" xfId="1209"/>
    <cellStyle name="xl31 28" xfId="1238"/>
    <cellStyle name="xl31 29" xfId="1267"/>
    <cellStyle name="xl31 3" xfId="511"/>
    <cellStyle name="xl31 30" xfId="1296"/>
    <cellStyle name="xl31 31" xfId="1325"/>
    <cellStyle name="xl31 4" xfId="540"/>
    <cellStyle name="xl31 5" xfId="569"/>
    <cellStyle name="xl31 6" xfId="598"/>
    <cellStyle name="xl31 7" xfId="627"/>
    <cellStyle name="xl31 8" xfId="656"/>
    <cellStyle name="xl31 9" xfId="685"/>
    <cellStyle name="xl32" xfId="138"/>
    <cellStyle name="xl32 10" xfId="715"/>
    <cellStyle name="xl32 11" xfId="744"/>
    <cellStyle name="xl32 12" xfId="774"/>
    <cellStyle name="xl32 13" xfId="803"/>
    <cellStyle name="xl32 14" xfId="832"/>
    <cellStyle name="xl32 15" xfId="861"/>
    <cellStyle name="xl32 16" xfId="890"/>
    <cellStyle name="xl32 17" xfId="919"/>
    <cellStyle name="xl32 18" xfId="948"/>
    <cellStyle name="xl32 19" xfId="977"/>
    <cellStyle name="xl32 2" xfId="483"/>
    <cellStyle name="xl32 20" xfId="1006"/>
    <cellStyle name="xl32 21" xfId="1036"/>
    <cellStyle name="xl32 22" xfId="1065"/>
    <cellStyle name="xl32 23" xfId="1094"/>
    <cellStyle name="xl32 24" xfId="1123"/>
    <cellStyle name="xl32 25" xfId="1152"/>
    <cellStyle name="xl32 26" xfId="1181"/>
    <cellStyle name="xl32 27" xfId="1210"/>
    <cellStyle name="xl32 28" xfId="1239"/>
    <cellStyle name="xl32 29" xfId="1268"/>
    <cellStyle name="xl32 3" xfId="512"/>
    <cellStyle name="xl32 30" xfId="1297"/>
    <cellStyle name="xl32 31" xfId="1326"/>
    <cellStyle name="xl32 4" xfId="541"/>
    <cellStyle name="xl32 5" xfId="570"/>
    <cellStyle name="xl32 6" xfId="599"/>
    <cellStyle name="xl32 7" xfId="628"/>
    <cellStyle name="xl32 8" xfId="657"/>
    <cellStyle name="xl32 9" xfId="686"/>
    <cellStyle name="xl33" xfId="139"/>
    <cellStyle name="xl33 10" xfId="728"/>
    <cellStyle name="xl33 11" xfId="757"/>
    <cellStyle name="xl33 12" xfId="787"/>
    <cellStyle name="xl33 13" xfId="816"/>
    <cellStyle name="xl33 14" xfId="845"/>
    <cellStyle name="xl33 15" xfId="874"/>
    <cellStyle name="xl33 16" xfId="903"/>
    <cellStyle name="xl33 17" xfId="932"/>
    <cellStyle name="xl33 18" xfId="961"/>
    <cellStyle name="xl33 19" xfId="990"/>
    <cellStyle name="xl33 2" xfId="496"/>
    <cellStyle name="xl33 20" xfId="1019"/>
    <cellStyle name="xl33 21" xfId="1049"/>
    <cellStyle name="xl33 22" xfId="1078"/>
    <cellStyle name="xl33 23" xfId="1107"/>
    <cellStyle name="xl33 24" xfId="1136"/>
    <cellStyle name="xl33 25" xfId="1165"/>
    <cellStyle name="xl33 26" xfId="1194"/>
    <cellStyle name="xl33 27" xfId="1223"/>
    <cellStyle name="xl33 28" xfId="1252"/>
    <cellStyle name="xl33 29" xfId="1281"/>
    <cellStyle name="xl33 3" xfId="525"/>
    <cellStyle name="xl33 30" xfId="1310"/>
    <cellStyle name="xl33 31" xfId="1339"/>
    <cellStyle name="xl33 4" xfId="554"/>
    <cellStyle name="xl33 5" xfId="583"/>
    <cellStyle name="xl33 6" xfId="612"/>
    <cellStyle name="xl33 7" xfId="641"/>
    <cellStyle name="xl33 8" xfId="670"/>
    <cellStyle name="xl33 9" xfId="699"/>
    <cellStyle name="xl34" xfId="140"/>
    <cellStyle name="xl34 10" xfId="709"/>
    <cellStyle name="xl34 11" xfId="738"/>
    <cellStyle name="xl34 12" xfId="768"/>
    <cellStyle name="xl34 13" xfId="797"/>
    <cellStyle name="xl34 14" xfId="826"/>
    <cellStyle name="xl34 15" xfId="855"/>
    <cellStyle name="xl34 16" xfId="884"/>
    <cellStyle name="xl34 17" xfId="913"/>
    <cellStyle name="xl34 18" xfId="942"/>
    <cellStyle name="xl34 19" xfId="971"/>
    <cellStyle name="xl34 2" xfId="477"/>
    <cellStyle name="xl34 20" xfId="1000"/>
    <cellStyle name="xl34 21" xfId="1030"/>
    <cellStyle name="xl34 22" xfId="1059"/>
    <cellStyle name="xl34 23" xfId="1088"/>
    <cellStyle name="xl34 24" xfId="1117"/>
    <cellStyle name="xl34 25" xfId="1146"/>
    <cellStyle name="xl34 26" xfId="1175"/>
    <cellStyle name="xl34 27" xfId="1204"/>
    <cellStyle name="xl34 28" xfId="1233"/>
    <cellStyle name="xl34 29" xfId="1262"/>
    <cellStyle name="xl34 3" xfId="506"/>
    <cellStyle name="xl34 30" xfId="1291"/>
    <cellStyle name="xl34 31" xfId="1320"/>
    <cellStyle name="xl34 4" xfId="535"/>
    <cellStyle name="xl34 5" xfId="564"/>
    <cellStyle name="xl34 6" xfId="593"/>
    <cellStyle name="xl34 7" xfId="622"/>
    <cellStyle name="xl34 8" xfId="651"/>
    <cellStyle name="xl34 9" xfId="680"/>
    <cellStyle name="xl35" xfId="141"/>
    <cellStyle name="xl35 10" xfId="710"/>
    <cellStyle name="xl35 11" xfId="739"/>
    <cellStyle name="xl35 12" xfId="769"/>
    <cellStyle name="xl35 13" xfId="798"/>
    <cellStyle name="xl35 14" xfId="827"/>
    <cellStyle name="xl35 15" xfId="856"/>
    <cellStyle name="xl35 16" xfId="885"/>
    <cellStyle name="xl35 17" xfId="914"/>
    <cellStyle name="xl35 18" xfId="943"/>
    <cellStyle name="xl35 19" xfId="972"/>
    <cellStyle name="xl35 2" xfId="478"/>
    <cellStyle name="xl35 20" xfId="1001"/>
    <cellStyle name="xl35 21" xfId="1031"/>
    <cellStyle name="xl35 22" xfId="1060"/>
    <cellStyle name="xl35 23" xfId="1089"/>
    <cellStyle name="xl35 24" xfId="1118"/>
    <cellStyle name="xl35 25" xfId="1147"/>
    <cellStyle name="xl35 26" xfId="1176"/>
    <cellStyle name="xl35 27" xfId="1205"/>
    <cellStyle name="xl35 28" xfId="1234"/>
    <cellStyle name="xl35 29" xfId="1263"/>
    <cellStyle name="xl35 3" xfId="507"/>
    <cellStyle name="xl35 30" xfId="1292"/>
    <cellStyle name="xl35 31" xfId="1321"/>
    <cellStyle name="xl35 4" xfId="536"/>
    <cellStyle name="xl35 5" xfId="565"/>
    <cellStyle name="xl35 6" xfId="594"/>
    <cellStyle name="xl35 7" xfId="623"/>
    <cellStyle name="xl35 8" xfId="652"/>
    <cellStyle name="xl35 9" xfId="681"/>
    <cellStyle name="xl36" xfId="142"/>
    <cellStyle name="xl36 10" xfId="711"/>
    <cellStyle name="xl36 11" xfId="740"/>
    <cellStyle name="xl36 12" xfId="770"/>
    <cellStyle name="xl36 13" xfId="799"/>
    <cellStyle name="xl36 14" xfId="828"/>
    <cellStyle name="xl36 15" xfId="857"/>
    <cellStyle name="xl36 16" xfId="886"/>
    <cellStyle name="xl36 17" xfId="915"/>
    <cellStyle name="xl36 18" xfId="944"/>
    <cellStyle name="xl36 19" xfId="973"/>
    <cellStyle name="xl36 2" xfId="479"/>
    <cellStyle name="xl36 20" xfId="1002"/>
    <cellStyle name="xl36 21" xfId="1032"/>
    <cellStyle name="xl36 22" xfId="1061"/>
    <cellStyle name="xl36 23" xfId="1090"/>
    <cellStyle name="xl36 24" xfId="1119"/>
    <cellStyle name="xl36 25" xfId="1148"/>
    <cellStyle name="xl36 26" xfId="1177"/>
    <cellStyle name="xl36 27" xfId="1206"/>
    <cellStyle name="xl36 28" xfId="1235"/>
    <cellStyle name="xl36 29" xfId="1264"/>
    <cellStyle name="xl36 3" xfId="508"/>
    <cellStyle name="xl36 30" xfId="1293"/>
    <cellStyle name="xl36 31" xfId="1322"/>
    <cellStyle name="xl36 4" xfId="537"/>
    <cellStyle name="xl36 5" xfId="566"/>
    <cellStyle name="xl36 6" xfId="595"/>
    <cellStyle name="xl36 7" xfId="624"/>
    <cellStyle name="xl36 8" xfId="653"/>
    <cellStyle name="xl36 9" xfId="682"/>
    <cellStyle name="xl37" xfId="143"/>
    <cellStyle name="xl37 10" xfId="712"/>
    <cellStyle name="xl37 11" xfId="741"/>
    <cellStyle name="xl37 12" xfId="771"/>
    <cellStyle name="xl37 13" xfId="800"/>
    <cellStyle name="xl37 14" xfId="829"/>
    <cellStyle name="xl37 15" xfId="858"/>
    <cellStyle name="xl37 16" xfId="887"/>
    <cellStyle name="xl37 17" xfId="916"/>
    <cellStyle name="xl37 18" xfId="945"/>
    <cellStyle name="xl37 19" xfId="974"/>
    <cellStyle name="xl37 2" xfId="480"/>
    <cellStyle name="xl37 20" xfId="1003"/>
    <cellStyle name="xl37 21" xfId="1033"/>
    <cellStyle name="xl37 22" xfId="1062"/>
    <cellStyle name="xl37 23" xfId="1091"/>
    <cellStyle name="xl37 24" xfId="1120"/>
    <cellStyle name="xl37 25" xfId="1149"/>
    <cellStyle name="xl37 26" xfId="1178"/>
    <cellStyle name="xl37 27" xfId="1207"/>
    <cellStyle name="xl37 28" xfId="1236"/>
    <cellStyle name="xl37 29" xfId="1265"/>
    <cellStyle name="xl37 3" xfId="509"/>
    <cellStyle name="xl37 30" xfId="1294"/>
    <cellStyle name="xl37 31" xfId="1323"/>
    <cellStyle name="xl37 4" xfId="538"/>
    <cellStyle name="xl37 5" xfId="567"/>
    <cellStyle name="xl37 6" xfId="596"/>
    <cellStyle name="xl37 7" xfId="625"/>
    <cellStyle name="xl37 8" xfId="654"/>
    <cellStyle name="xl37 9" xfId="683"/>
    <cellStyle name="xl38" xfId="144"/>
    <cellStyle name="xl38 10" xfId="729"/>
    <cellStyle name="xl38 11" xfId="758"/>
    <cellStyle name="xl38 12" xfId="788"/>
    <cellStyle name="xl38 13" xfId="817"/>
    <cellStyle name="xl38 14" xfId="846"/>
    <cellStyle name="xl38 15" xfId="875"/>
    <cellStyle name="xl38 16" xfId="904"/>
    <cellStyle name="xl38 17" xfId="933"/>
    <cellStyle name="xl38 18" xfId="962"/>
    <cellStyle name="xl38 19" xfId="991"/>
    <cellStyle name="xl38 2" xfId="497"/>
    <cellStyle name="xl38 20" xfId="1020"/>
    <cellStyle name="xl38 21" xfId="1050"/>
    <cellStyle name="xl38 22" xfId="1079"/>
    <cellStyle name="xl38 23" xfId="1108"/>
    <cellStyle name="xl38 24" xfId="1137"/>
    <cellStyle name="xl38 25" xfId="1166"/>
    <cellStyle name="xl38 26" xfId="1195"/>
    <cellStyle name="xl38 27" xfId="1224"/>
    <cellStyle name="xl38 28" xfId="1253"/>
    <cellStyle name="xl38 29" xfId="1282"/>
    <cellStyle name="xl38 3" xfId="526"/>
    <cellStyle name="xl38 30" xfId="1311"/>
    <cellStyle name="xl38 31" xfId="1340"/>
    <cellStyle name="xl38 4" xfId="555"/>
    <cellStyle name="xl38 5" xfId="584"/>
    <cellStyle name="xl38 6" xfId="613"/>
    <cellStyle name="xl38 7" xfId="642"/>
    <cellStyle name="xl38 8" xfId="671"/>
    <cellStyle name="xl38 9" xfId="700"/>
    <cellStyle name="xl39" xfId="145"/>
    <cellStyle name="xl39 10" xfId="730"/>
    <cellStyle name="xl39 11" xfId="759"/>
    <cellStyle name="xl39 12" xfId="789"/>
    <cellStyle name="xl39 13" xfId="818"/>
    <cellStyle name="xl39 14" xfId="847"/>
    <cellStyle name="xl39 15" xfId="876"/>
    <cellStyle name="xl39 16" xfId="905"/>
    <cellStyle name="xl39 17" xfId="934"/>
    <cellStyle name="xl39 18" xfId="963"/>
    <cellStyle name="xl39 19" xfId="992"/>
    <cellStyle name="xl39 2" xfId="498"/>
    <cellStyle name="xl39 20" xfId="1021"/>
    <cellStyle name="xl39 21" xfId="1051"/>
    <cellStyle name="xl39 22" xfId="1080"/>
    <cellStyle name="xl39 23" xfId="1109"/>
    <cellStyle name="xl39 24" xfId="1138"/>
    <cellStyle name="xl39 25" xfId="1167"/>
    <cellStyle name="xl39 26" xfId="1196"/>
    <cellStyle name="xl39 27" xfId="1225"/>
    <cellStyle name="xl39 28" xfId="1254"/>
    <cellStyle name="xl39 29" xfId="1283"/>
    <cellStyle name="xl39 3" xfId="527"/>
    <cellStyle name="xl39 30" xfId="1312"/>
    <cellStyle name="xl39 31" xfId="1341"/>
    <cellStyle name="xl39 4" xfId="556"/>
    <cellStyle name="xl39 5" xfId="585"/>
    <cellStyle name="xl39 6" xfId="614"/>
    <cellStyle name="xl39 7" xfId="643"/>
    <cellStyle name="xl39 8" xfId="672"/>
    <cellStyle name="xl39 9" xfId="701"/>
    <cellStyle name="xl40" xfId="146"/>
    <cellStyle name="xl40 10" xfId="731"/>
    <cellStyle name="xl40 11" xfId="760"/>
    <cellStyle name="xl40 12" xfId="790"/>
    <cellStyle name="xl40 13" xfId="819"/>
    <cellStyle name="xl40 14" xfId="848"/>
    <cellStyle name="xl40 15" xfId="877"/>
    <cellStyle name="xl40 16" xfId="906"/>
    <cellStyle name="xl40 17" xfId="935"/>
    <cellStyle name="xl40 18" xfId="964"/>
    <cellStyle name="xl40 19" xfId="993"/>
    <cellStyle name="xl40 2" xfId="499"/>
    <cellStyle name="xl40 20" xfId="1022"/>
    <cellStyle name="xl40 21" xfId="1052"/>
    <cellStyle name="xl40 22" xfId="1081"/>
    <cellStyle name="xl40 23" xfId="1110"/>
    <cellStyle name="xl40 24" xfId="1139"/>
    <cellStyle name="xl40 25" xfId="1168"/>
    <cellStyle name="xl40 26" xfId="1197"/>
    <cellStyle name="xl40 27" xfId="1226"/>
    <cellStyle name="xl40 28" xfId="1255"/>
    <cellStyle name="xl40 29" xfId="1284"/>
    <cellStyle name="xl40 3" xfId="528"/>
    <cellStyle name="xl40 30" xfId="1313"/>
    <cellStyle name="xl40 31" xfId="1342"/>
    <cellStyle name="xl40 4" xfId="557"/>
    <cellStyle name="xl40 5" xfId="586"/>
    <cellStyle name="xl40 6" xfId="615"/>
    <cellStyle name="xl40 7" xfId="644"/>
    <cellStyle name="xl40 8" xfId="673"/>
    <cellStyle name="xl40 9" xfId="702"/>
    <cellStyle name="xl41" xfId="147"/>
    <cellStyle name="xl41 10" xfId="732"/>
    <cellStyle name="xl41 11" xfId="761"/>
    <cellStyle name="xl41 12" xfId="791"/>
    <cellStyle name="xl41 13" xfId="820"/>
    <cellStyle name="xl41 14" xfId="849"/>
    <cellStyle name="xl41 15" xfId="878"/>
    <cellStyle name="xl41 16" xfId="907"/>
    <cellStyle name="xl41 17" xfId="936"/>
    <cellStyle name="xl41 18" xfId="965"/>
    <cellStyle name="xl41 19" xfId="994"/>
    <cellStyle name="xl41 2" xfId="500"/>
    <cellStyle name="xl41 20" xfId="1023"/>
    <cellStyle name="xl41 21" xfId="1053"/>
    <cellStyle name="xl41 22" xfId="1082"/>
    <cellStyle name="xl41 23" xfId="1111"/>
    <cellStyle name="xl41 24" xfId="1140"/>
    <cellStyle name="xl41 25" xfId="1169"/>
    <cellStyle name="xl41 26" xfId="1198"/>
    <cellStyle name="xl41 27" xfId="1227"/>
    <cellStyle name="xl41 28" xfId="1256"/>
    <cellStyle name="xl41 29" xfId="1285"/>
    <cellStyle name="xl41 3" xfId="529"/>
    <cellStyle name="xl41 30" xfId="1314"/>
    <cellStyle name="xl41 31" xfId="1343"/>
    <cellStyle name="xl41 4" xfId="558"/>
    <cellStyle name="xl41 5" xfId="587"/>
    <cellStyle name="xl41 6" xfId="616"/>
    <cellStyle name="xl41 7" xfId="645"/>
    <cellStyle name="xl41 8" xfId="674"/>
    <cellStyle name="xl41 9" xfId="703"/>
    <cellStyle name="xl42" xfId="148"/>
    <cellStyle name="xl42 10" xfId="733"/>
    <cellStyle name="xl42 11" xfId="762"/>
    <cellStyle name="xl42 12" xfId="792"/>
    <cellStyle name="xl42 13" xfId="821"/>
    <cellStyle name="xl42 14" xfId="850"/>
    <cellStyle name="xl42 15" xfId="879"/>
    <cellStyle name="xl42 16" xfId="908"/>
    <cellStyle name="xl42 17" xfId="937"/>
    <cellStyle name="xl42 18" xfId="966"/>
    <cellStyle name="xl42 19" xfId="995"/>
    <cellStyle name="xl42 2" xfId="501"/>
    <cellStyle name="xl42 20" xfId="1024"/>
    <cellStyle name="xl42 21" xfId="1054"/>
    <cellStyle name="xl42 22" xfId="1083"/>
    <cellStyle name="xl42 23" xfId="1112"/>
    <cellStyle name="xl42 24" xfId="1141"/>
    <cellStyle name="xl42 25" xfId="1170"/>
    <cellStyle name="xl42 26" xfId="1199"/>
    <cellStyle name="xl42 27" xfId="1228"/>
    <cellStyle name="xl42 28" xfId="1257"/>
    <cellStyle name="xl42 29" xfId="1286"/>
    <cellStyle name="xl42 3" xfId="530"/>
    <cellStyle name="xl42 30" xfId="1315"/>
    <cellStyle name="xl42 31" xfId="1344"/>
    <cellStyle name="xl42 4" xfId="559"/>
    <cellStyle name="xl42 5" xfId="588"/>
    <cellStyle name="xl42 6" xfId="617"/>
    <cellStyle name="xl42 7" xfId="646"/>
    <cellStyle name="xl42 8" xfId="675"/>
    <cellStyle name="xl42 9" xfId="704"/>
    <cellStyle name="xl43" xfId="149"/>
    <cellStyle name="xl43 10" xfId="734"/>
    <cellStyle name="xl43 11" xfId="763"/>
    <cellStyle name="xl43 12" xfId="793"/>
    <cellStyle name="xl43 13" xfId="822"/>
    <cellStyle name="xl43 14" xfId="851"/>
    <cellStyle name="xl43 15" xfId="880"/>
    <cellStyle name="xl43 16" xfId="909"/>
    <cellStyle name="xl43 17" xfId="938"/>
    <cellStyle name="xl43 18" xfId="967"/>
    <cellStyle name="xl43 19" xfId="996"/>
    <cellStyle name="xl43 2" xfId="502"/>
    <cellStyle name="xl43 20" xfId="1025"/>
    <cellStyle name="xl43 21" xfId="1055"/>
    <cellStyle name="xl43 22" xfId="1084"/>
    <cellStyle name="xl43 23" xfId="1113"/>
    <cellStyle name="xl43 24" xfId="1142"/>
    <cellStyle name="xl43 25" xfId="1171"/>
    <cellStyle name="xl43 26" xfId="1200"/>
    <cellStyle name="xl43 27" xfId="1229"/>
    <cellStyle name="xl43 28" xfId="1258"/>
    <cellStyle name="xl43 29" xfId="1287"/>
    <cellStyle name="xl43 3" xfId="531"/>
    <cellStyle name="xl43 30" xfId="1316"/>
    <cellStyle name="xl43 31" xfId="1345"/>
    <cellStyle name="xl43 4" xfId="560"/>
    <cellStyle name="xl43 5" xfId="589"/>
    <cellStyle name="xl43 6" xfId="618"/>
    <cellStyle name="xl43 7" xfId="647"/>
    <cellStyle name="xl43 8" xfId="676"/>
    <cellStyle name="xl43 9" xfId="705"/>
    <cellStyle name="xl44" xfId="150"/>
    <cellStyle name="xl44 10" xfId="735"/>
    <cellStyle name="xl44 11" xfId="764"/>
    <cellStyle name="xl44 12" xfId="794"/>
    <cellStyle name="xl44 13" xfId="823"/>
    <cellStyle name="xl44 14" xfId="852"/>
    <cellStyle name="xl44 15" xfId="881"/>
    <cellStyle name="xl44 16" xfId="910"/>
    <cellStyle name="xl44 17" xfId="939"/>
    <cellStyle name="xl44 18" xfId="968"/>
    <cellStyle name="xl44 19" xfId="997"/>
    <cellStyle name="xl44 2" xfId="503"/>
    <cellStyle name="xl44 20" xfId="1026"/>
    <cellStyle name="xl44 21" xfId="1056"/>
    <cellStyle name="xl44 22" xfId="1085"/>
    <cellStyle name="xl44 23" xfId="1114"/>
    <cellStyle name="xl44 24" xfId="1143"/>
    <cellStyle name="xl44 25" xfId="1172"/>
    <cellStyle name="xl44 26" xfId="1201"/>
    <cellStyle name="xl44 27" xfId="1230"/>
    <cellStyle name="xl44 28" xfId="1259"/>
    <cellStyle name="xl44 29" xfId="1288"/>
    <cellStyle name="xl44 3" xfId="532"/>
    <cellStyle name="xl44 30" xfId="1317"/>
    <cellStyle name="xl44 31" xfId="1346"/>
    <cellStyle name="xl44 4" xfId="561"/>
    <cellStyle name="xl44 5" xfId="590"/>
    <cellStyle name="xl44 6" xfId="619"/>
    <cellStyle name="xl44 7" xfId="648"/>
    <cellStyle name="xl44 8" xfId="677"/>
    <cellStyle name="xl44 9" xfId="706"/>
    <cellStyle name="xl47" xfId="13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1"/>
    <cellStyle name="Обычный 42" xfId="382"/>
    <cellStyle name="Обычный 43" xfId="383"/>
    <cellStyle name="Обычный 45" xfId="245"/>
    <cellStyle name="Обычный 45 2" xfId="1351"/>
    <cellStyle name="Обычный 46" xfId="253"/>
    <cellStyle name="Обычный 47" xfId="254"/>
    <cellStyle name="Обычный 48" xfId="255"/>
    <cellStyle name="Обычный 49" xfId="256"/>
    <cellStyle name="Обычный 5" xfId="45"/>
    <cellStyle name="Обычный 51" xfId="257"/>
    <cellStyle name="Обычный 52" xfId="258"/>
    <cellStyle name="Обычный 53" xfId="259"/>
    <cellStyle name="Обычный 54" xfId="260"/>
    <cellStyle name="Обычный 55" xfId="261"/>
    <cellStyle name="Обычный 56" xfId="262"/>
    <cellStyle name="Обычный 57" xfId="263"/>
    <cellStyle name="Обычный 58" xfId="264"/>
    <cellStyle name="Обычный 59" xfId="265"/>
    <cellStyle name="Обычный 6" xfId="46"/>
    <cellStyle name="Обычный 60" xfId="266"/>
    <cellStyle name="Обычный 61" xfId="267"/>
    <cellStyle name="Обычный 62" xfId="268"/>
    <cellStyle name="Обычный 63" xfId="269"/>
    <cellStyle name="Обычный 64" xfId="270"/>
    <cellStyle name="Обычный 65" xfId="271"/>
    <cellStyle name="Обычный 66" xfId="272"/>
    <cellStyle name="Обычный 67" xfId="273"/>
    <cellStyle name="Обычный 68" xfId="274"/>
    <cellStyle name="Обычный 69" xfId="275"/>
    <cellStyle name="Обычный 7" xfId="47"/>
    <cellStyle name="Обычный 70" xfId="276"/>
    <cellStyle name="Обычный 71" xfId="277"/>
    <cellStyle name="Обычный 72" xfId="278"/>
    <cellStyle name="Обычный 73" xfId="279"/>
    <cellStyle name="Обычный 74" xfId="280"/>
    <cellStyle name="Обычный 75" xfId="281"/>
    <cellStyle name="Обычный 76" xfId="282"/>
    <cellStyle name="Обычный 77" xfId="283"/>
    <cellStyle name="Обычный 78" xfId="284"/>
    <cellStyle name="Обычный 79" xfId="285"/>
    <cellStyle name="Обычный 8" xfId="48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7" xfId="379"/>
    <cellStyle name="Обычный 9" xfId="49"/>
    <cellStyle name="Обычный 91" xfId="1027"/>
    <cellStyle name="Обычный 94" xfId="765"/>
    <cellStyle name="Обычный_Документ (1) 2 4" xfId="1349"/>
    <cellStyle name="Обычный_Лист1" xfId="1348"/>
    <cellStyle name="Обычный_расходы разд" xfId="1347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5"/>
    <cellStyle name="Примечание 3" xfId="385"/>
    <cellStyle name="Примечание 4" xfId="384"/>
    <cellStyle name="Примечание 5" xfId="410"/>
    <cellStyle name="Примечание 6" xfId="425"/>
    <cellStyle name="Примечание 7" xfId="436"/>
    <cellStyle name="Примечание 8" xfId="450"/>
    <cellStyle name="Примечание 9" xfId="449"/>
    <cellStyle name="Связанная ячейка" xfId="12" builtinId="24" customBuiltin="1"/>
    <cellStyle name="Текст предупреждения" xfId="14" builtinId="11" customBuiltin="1"/>
    <cellStyle name="Финансовый 9" xfId="380"/>
    <cellStyle name="Хороший" xfId="6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8"/>
  <sheetViews>
    <sheetView view="pageBreakPreview" zoomScale="115" zoomScaleNormal="130" zoomScaleSheetLayoutView="115" workbookViewId="0">
      <selection activeCell="A117" sqref="A117:XFD117"/>
    </sheetView>
  </sheetViews>
  <sheetFormatPr defaultColWidth="9.109375" defaultRowHeight="12"/>
  <cols>
    <col min="1" max="1" width="3.5546875" style="10" customWidth="1"/>
    <col min="2" max="2" width="3.5546875" style="65" customWidth="1"/>
    <col min="3" max="3" width="2.44140625" style="11" customWidth="1"/>
    <col min="4" max="5" width="3" style="11" customWidth="1"/>
    <col min="6" max="6" width="3.5546875" style="11" customWidth="1"/>
    <col min="7" max="7" width="2.44140625" style="11" customWidth="1"/>
    <col min="8" max="8" width="4.109375" style="11" customWidth="1"/>
    <col min="9" max="9" width="3.33203125" style="11" customWidth="1"/>
    <col min="10" max="10" width="60.33203125" style="10" customWidth="1"/>
    <col min="11" max="11" width="14.109375" style="10" customWidth="1"/>
    <col min="12" max="12" width="9.109375" style="10"/>
    <col min="13" max="13" width="13.44140625" style="10" bestFit="1" customWidth="1"/>
    <col min="14" max="14" width="12.33203125" style="10" bestFit="1" customWidth="1"/>
    <col min="15" max="16384" width="9.109375" style="10"/>
  </cols>
  <sheetData>
    <row r="1" spans="1:256" ht="13.2">
      <c r="A1" s="140" t="s">
        <v>955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256" ht="13.2">
      <c r="A2" s="140" t="s">
        <v>956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256" ht="13.2">
      <c r="A3" s="140" t="s">
        <v>1014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256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256" ht="13.2">
      <c r="A5" s="142" t="s">
        <v>957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256"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256">
      <c r="A7" s="125" t="s">
        <v>8</v>
      </c>
      <c r="B7" s="127" t="s">
        <v>9</v>
      </c>
      <c r="C7" s="128"/>
      <c r="D7" s="128"/>
      <c r="E7" s="128"/>
      <c r="F7" s="128"/>
      <c r="G7" s="128"/>
      <c r="H7" s="128"/>
      <c r="I7" s="129"/>
      <c r="J7" s="133" t="s">
        <v>10</v>
      </c>
      <c r="K7" s="135" t="s">
        <v>11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>
      <c r="A8" s="126"/>
      <c r="B8" s="130"/>
      <c r="C8" s="131"/>
      <c r="D8" s="131"/>
      <c r="E8" s="131"/>
      <c r="F8" s="131"/>
      <c r="G8" s="131"/>
      <c r="H8" s="131"/>
      <c r="I8" s="132"/>
      <c r="J8" s="134"/>
      <c r="K8" s="135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>
      <c r="A9" s="12">
        <v>1</v>
      </c>
      <c r="B9" s="13" t="s">
        <v>0</v>
      </c>
      <c r="C9" s="14">
        <v>1</v>
      </c>
      <c r="D9" s="13" t="s">
        <v>12</v>
      </c>
      <c r="E9" s="13" t="s">
        <v>12</v>
      </c>
      <c r="F9" s="13" t="s">
        <v>0</v>
      </c>
      <c r="G9" s="13" t="s">
        <v>12</v>
      </c>
      <c r="H9" s="13" t="s">
        <v>6</v>
      </c>
      <c r="I9" s="15" t="s">
        <v>0</v>
      </c>
      <c r="J9" s="16" t="s">
        <v>13</v>
      </c>
      <c r="K9" s="17">
        <f>K10+K22+K30+K36+K43+K53+K47+K16</f>
        <v>113268300</v>
      </c>
      <c r="L9" s="18"/>
    </row>
    <row r="10" spans="1:256">
      <c r="A10" s="12">
        <v>2</v>
      </c>
      <c r="B10" s="19" t="s">
        <v>0</v>
      </c>
      <c r="C10" s="14">
        <v>1</v>
      </c>
      <c r="D10" s="13" t="s">
        <v>14</v>
      </c>
      <c r="E10" s="13" t="s">
        <v>12</v>
      </c>
      <c r="F10" s="13" t="s">
        <v>0</v>
      </c>
      <c r="G10" s="13" t="s">
        <v>12</v>
      </c>
      <c r="H10" s="13" t="s">
        <v>6</v>
      </c>
      <c r="I10" s="13" t="s">
        <v>0</v>
      </c>
      <c r="J10" s="20" t="s">
        <v>15</v>
      </c>
      <c r="K10" s="17">
        <f>K11</f>
        <v>87382000</v>
      </c>
    </row>
    <row r="11" spans="1:256">
      <c r="A11" s="12">
        <v>3</v>
      </c>
      <c r="B11" s="21" t="s">
        <v>0</v>
      </c>
      <c r="C11" s="22">
        <v>1</v>
      </c>
      <c r="D11" s="21" t="s">
        <v>14</v>
      </c>
      <c r="E11" s="21" t="s">
        <v>16</v>
      </c>
      <c r="F11" s="21" t="s">
        <v>0</v>
      </c>
      <c r="G11" s="21" t="s">
        <v>14</v>
      </c>
      <c r="H11" s="21" t="s">
        <v>6</v>
      </c>
      <c r="I11" s="21" t="s">
        <v>3</v>
      </c>
      <c r="J11" s="23" t="s">
        <v>17</v>
      </c>
      <c r="K11" s="24">
        <f>K12+K13+K15+K14</f>
        <v>87382000</v>
      </c>
    </row>
    <row r="12" spans="1:256" ht="48">
      <c r="A12" s="12">
        <v>4</v>
      </c>
      <c r="B12" s="21" t="s">
        <v>18</v>
      </c>
      <c r="C12" s="22">
        <v>1</v>
      </c>
      <c r="D12" s="25" t="s">
        <v>14</v>
      </c>
      <c r="E12" s="25" t="s">
        <v>16</v>
      </c>
      <c r="F12" s="21" t="s">
        <v>19</v>
      </c>
      <c r="G12" s="25" t="s">
        <v>14</v>
      </c>
      <c r="H12" s="25" t="s">
        <v>6</v>
      </c>
      <c r="I12" s="25" t="s">
        <v>3</v>
      </c>
      <c r="J12" s="26" t="s">
        <v>20</v>
      </c>
      <c r="K12" s="24">
        <f>75670000+2218000+8750000</f>
        <v>86638000</v>
      </c>
      <c r="L12" s="18"/>
      <c r="M12" s="18"/>
      <c r="N12" s="27"/>
    </row>
    <row r="13" spans="1:256" ht="72">
      <c r="A13" s="12">
        <v>5</v>
      </c>
      <c r="B13" s="22">
        <v>182</v>
      </c>
      <c r="C13" s="22">
        <v>1</v>
      </c>
      <c r="D13" s="25" t="s">
        <v>14</v>
      </c>
      <c r="E13" s="25" t="s">
        <v>16</v>
      </c>
      <c r="F13" s="21" t="s">
        <v>21</v>
      </c>
      <c r="G13" s="25" t="s">
        <v>14</v>
      </c>
      <c r="H13" s="25" t="s">
        <v>6</v>
      </c>
      <c r="I13" s="25" t="s">
        <v>3</v>
      </c>
      <c r="J13" s="26" t="s">
        <v>963</v>
      </c>
      <c r="K13" s="28">
        <f>13000+60000</f>
        <v>73000</v>
      </c>
      <c r="L13" s="18"/>
    </row>
    <row r="14" spans="1:256" ht="24">
      <c r="A14" s="12">
        <v>6</v>
      </c>
      <c r="B14" s="22">
        <v>182</v>
      </c>
      <c r="C14" s="22">
        <v>1</v>
      </c>
      <c r="D14" s="29" t="s">
        <v>14</v>
      </c>
      <c r="E14" s="29" t="s">
        <v>16</v>
      </c>
      <c r="F14" s="21" t="s">
        <v>22</v>
      </c>
      <c r="G14" s="29" t="s">
        <v>14</v>
      </c>
      <c r="H14" s="29" t="s">
        <v>6</v>
      </c>
      <c r="I14" s="25">
        <v>110</v>
      </c>
      <c r="J14" s="26" t="s">
        <v>23</v>
      </c>
      <c r="K14" s="28">
        <f>122000+522000</f>
        <v>644000</v>
      </c>
    </row>
    <row r="15" spans="1:256" ht="60">
      <c r="A15" s="12">
        <v>7</v>
      </c>
      <c r="B15" s="22">
        <v>182</v>
      </c>
      <c r="C15" s="22">
        <v>1</v>
      </c>
      <c r="D15" s="21" t="s">
        <v>14</v>
      </c>
      <c r="E15" s="21" t="s">
        <v>16</v>
      </c>
      <c r="F15" s="21" t="s">
        <v>24</v>
      </c>
      <c r="G15" s="21" t="s">
        <v>14</v>
      </c>
      <c r="H15" s="21" t="s">
        <v>6</v>
      </c>
      <c r="I15" s="21" t="s">
        <v>3</v>
      </c>
      <c r="J15" s="26" t="s">
        <v>25</v>
      </c>
      <c r="K15" s="28">
        <f>5000+22000</f>
        <v>27000</v>
      </c>
    </row>
    <row r="16" spans="1:256" ht="22.8">
      <c r="A16" s="12">
        <v>8</v>
      </c>
      <c r="B16" s="19" t="s">
        <v>0</v>
      </c>
      <c r="C16" s="14">
        <v>1</v>
      </c>
      <c r="D16" s="19" t="s">
        <v>26</v>
      </c>
      <c r="E16" s="19" t="s">
        <v>12</v>
      </c>
      <c r="F16" s="19" t="s">
        <v>0</v>
      </c>
      <c r="G16" s="19" t="s">
        <v>12</v>
      </c>
      <c r="H16" s="19" t="s">
        <v>6</v>
      </c>
      <c r="I16" s="19" t="s">
        <v>0</v>
      </c>
      <c r="J16" s="30" t="s">
        <v>27</v>
      </c>
      <c r="K16" s="31">
        <f>K17</f>
        <v>8016000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12" ht="24">
      <c r="A17" s="12">
        <v>9</v>
      </c>
      <c r="B17" s="21" t="s">
        <v>0</v>
      </c>
      <c r="C17" s="22">
        <v>1</v>
      </c>
      <c r="D17" s="21" t="s">
        <v>26</v>
      </c>
      <c r="E17" s="21" t="s">
        <v>16</v>
      </c>
      <c r="F17" s="21" t="s">
        <v>0</v>
      </c>
      <c r="G17" s="21" t="s">
        <v>14</v>
      </c>
      <c r="H17" s="21" t="s">
        <v>6</v>
      </c>
      <c r="I17" s="21" t="s">
        <v>3</v>
      </c>
      <c r="J17" s="26" t="s">
        <v>28</v>
      </c>
      <c r="K17" s="28">
        <f>K18+K19+K20+K21</f>
        <v>8016000</v>
      </c>
    </row>
    <row r="18" spans="1:12" ht="48">
      <c r="A18" s="12">
        <v>10</v>
      </c>
      <c r="B18" s="21" t="s">
        <v>29</v>
      </c>
      <c r="C18" s="22">
        <v>1</v>
      </c>
      <c r="D18" s="21" t="s">
        <v>26</v>
      </c>
      <c r="E18" s="21" t="s">
        <v>16</v>
      </c>
      <c r="F18" s="21" t="s">
        <v>30</v>
      </c>
      <c r="G18" s="21" t="s">
        <v>14</v>
      </c>
      <c r="H18" s="21" t="s">
        <v>6</v>
      </c>
      <c r="I18" s="21" t="s">
        <v>3</v>
      </c>
      <c r="J18" s="26" t="s">
        <v>31</v>
      </c>
      <c r="K18" s="28">
        <f>3852000-146000</f>
        <v>3706000</v>
      </c>
    </row>
    <row r="19" spans="1:12" ht="48">
      <c r="A19" s="12">
        <v>11</v>
      </c>
      <c r="B19" s="21" t="s">
        <v>29</v>
      </c>
      <c r="C19" s="22">
        <v>1</v>
      </c>
      <c r="D19" s="21" t="s">
        <v>26</v>
      </c>
      <c r="E19" s="21" t="s">
        <v>16</v>
      </c>
      <c r="F19" s="21" t="s">
        <v>2</v>
      </c>
      <c r="G19" s="21" t="s">
        <v>14</v>
      </c>
      <c r="H19" s="21" t="s">
        <v>6</v>
      </c>
      <c r="I19" s="21" t="s">
        <v>3</v>
      </c>
      <c r="J19" s="26" t="s">
        <v>32</v>
      </c>
      <c r="K19" s="28">
        <f>30000-4000</f>
        <v>26000</v>
      </c>
    </row>
    <row r="20" spans="1:12" ht="48">
      <c r="A20" s="12">
        <v>12</v>
      </c>
      <c r="B20" s="21" t="s">
        <v>29</v>
      </c>
      <c r="C20" s="22">
        <v>1</v>
      </c>
      <c r="D20" s="21" t="s">
        <v>26</v>
      </c>
      <c r="E20" s="21" t="s">
        <v>16</v>
      </c>
      <c r="F20" s="21" t="s">
        <v>33</v>
      </c>
      <c r="G20" s="21" t="s">
        <v>14</v>
      </c>
      <c r="H20" s="21" t="s">
        <v>6</v>
      </c>
      <c r="I20" s="21" t="s">
        <v>3</v>
      </c>
      <c r="J20" s="26" t="s">
        <v>34</v>
      </c>
      <c r="K20" s="28">
        <f>5158000-150000</f>
        <v>5008000</v>
      </c>
    </row>
    <row r="21" spans="1:12" ht="48">
      <c r="A21" s="12">
        <v>13</v>
      </c>
      <c r="B21" s="21" t="s">
        <v>29</v>
      </c>
      <c r="C21" s="22">
        <v>1</v>
      </c>
      <c r="D21" s="21" t="s">
        <v>26</v>
      </c>
      <c r="E21" s="21" t="s">
        <v>16</v>
      </c>
      <c r="F21" s="21" t="s">
        <v>35</v>
      </c>
      <c r="G21" s="21" t="s">
        <v>14</v>
      </c>
      <c r="H21" s="21" t="s">
        <v>6</v>
      </c>
      <c r="I21" s="21" t="s">
        <v>3</v>
      </c>
      <c r="J21" s="33" t="s">
        <v>740</v>
      </c>
      <c r="K21" s="34">
        <f>-607000-117000</f>
        <v>-724000</v>
      </c>
    </row>
    <row r="22" spans="1:12">
      <c r="A22" s="12">
        <v>14</v>
      </c>
      <c r="B22" s="19" t="s">
        <v>0</v>
      </c>
      <c r="C22" s="14">
        <v>1</v>
      </c>
      <c r="D22" s="13" t="s">
        <v>36</v>
      </c>
      <c r="E22" s="13" t="s">
        <v>12</v>
      </c>
      <c r="F22" s="13" t="s">
        <v>0</v>
      </c>
      <c r="G22" s="13" t="s">
        <v>12</v>
      </c>
      <c r="H22" s="13" t="s">
        <v>6</v>
      </c>
      <c r="I22" s="35" t="s">
        <v>0</v>
      </c>
      <c r="J22" s="16" t="s">
        <v>37</v>
      </c>
      <c r="K22" s="17">
        <f>K26+K28+K23</f>
        <v>4825000</v>
      </c>
    </row>
    <row r="23" spans="1:12">
      <c r="A23" s="12">
        <v>15</v>
      </c>
      <c r="B23" s="21" t="s">
        <v>18</v>
      </c>
      <c r="C23" s="21">
        <v>1</v>
      </c>
      <c r="D23" s="29" t="s">
        <v>36</v>
      </c>
      <c r="E23" s="29" t="s">
        <v>14</v>
      </c>
      <c r="F23" s="29" t="s">
        <v>0</v>
      </c>
      <c r="G23" s="29" t="s">
        <v>12</v>
      </c>
      <c r="H23" s="29" t="s">
        <v>6</v>
      </c>
      <c r="I23" s="36" t="s">
        <v>3</v>
      </c>
      <c r="J23" s="33" t="s">
        <v>958</v>
      </c>
      <c r="K23" s="24">
        <f>K24+K25</f>
        <v>3005000</v>
      </c>
    </row>
    <row r="24" spans="1:12" ht="24">
      <c r="A24" s="12">
        <v>16</v>
      </c>
      <c r="B24" s="21" t="s">
        <v>18</v>
      </c>
      <c r="C24" s="21" t="s">
        <v>38</v>
      </c>
      <c r="D24" s="29" t="s">
        <v>36</v>
      </c>
      <c r="E24" s="29" t="s">
        <v>14</v>
      </c>
      <c r="F24" s="29" t="s">
        <v>19</v>
      </c>
      <c r="G24" s="29" t="s">
        <v>14</v>
      </c>
      <c r="H24" s="29" t="s">
        <v>6</v>
      </c>
      <c r="I24" s="36" t="s">
        <v>3</v>
      </c>
      <c r="J24" s="33" t="s">
        <v>741</v>
      </c>
      <c r="K24" s="24">
        <v>1130000</v>
      </c>
    </row>
    <row r="25" spans="1:12" ht="24">
      <c r="A25" s="12">
        <v>17</v>
      </c>
      <c r="B25" s="21" t="s">
        <v>18</v>
      </c>
      <c r="C25" s="21" t="s">
        <v>38</v>
      </c>
      <c r="D25" s="29" t="s">
        <v>36</v>
      </c>
      <c r="E25" s="29" t="s">
        <v>14</v>
      </c>
      <c r="F25" s="29" t="s">
        <v>21</v>
      </c>
      <c r="G25" s="29" t="s">
        <v>14</v>
      </c>
      <c r="H25" s="29" t="s">
        <v>6</v>
      </c>
      <c r="I25" s="36" t="s">
        <v>3</v>
      </c>
      <c r="J25" s="37" t="s">
        <v>742</v>
      </c>
      <c r="K25" s="24">
        <v>1875000</v>
      </c>
    </row>
    <row r="26" spans="1:12">
      <c r="A26" s="12">
        <v>18</v>
      </c>
      <c r="B26" s="21" t="s">
        <v>0</v>
      </c>
      <c r="C26" s="22">
        <v>1</v>
      </c>
      <c r="D26" s="25" t="s">
        <v>36</v>
      </c>
      <c r="E26" s="25" t="s">
        <v>16</v>
      </c>
      <c r="F26" s="25" t="s">
        <v>0</v>
      </c>
      <c r="G26" s="21" t="s">
        <v>16</v>
      </c>
      <c r="H26" s="25" t="s">
        <v>6</v>
      </c>
      <c r="I26" s="25" t="s">
        <v>3</v>
      </c>
      <c r="J26" s="38" t="s">
        <v>39</v>
      </c>
      <c r="K26" s="28">
        <f>K27</f>
        <v>1705000</v>
      </c>
    </row>
    <row r="27" spans="1:12">
      <c r="A27" s="12">
        <v>19</v>
      </c>
      <c r="B27" s="22">
        <v>182</v>
      </c>
      <c r="C27" s="22">
        <v>1</v>
      </c>
      <c r="D27" s="21" t="s">
        <v>36</v>
      </c>
      <c r="E27" s="21" t="s">
        <v>16</v>
      </c>
      <c r="F27" s="21" t="s">
        <v>19</v>
      </c>
      <c r="G27" s="21" t="s">
        <v>16</v>
      </c>
      <c r="H27" s="21" t="s">
        <v>6</v>
      </c>
      <c r="I27" s="21" t="s">
        <v>3</v>
      </c>
      <c r="J27" s="38" t="s">
        <v>39</v>
      </c>
      <c r="K27" s="28">
        <v>1705000</v>
      </c>
      <c r="L27" s="39"/>
    </row>
    <row r="28" spans="1:12">
      <c r="A28" s="12">
        <v>20</v>
      </c>
      <c r="B28" s="21" t="s">
        <v>0</v>
      </c>
      <c r="C28" s="22">
        <v>1</v>
      </c>
      <c r="D28" s="21" t="s">
        <v>36</v>
      </c>
      <c r="E28" s="21" t="s">
        <v>40</v>
      </c>
      <c r="F28" s="21" t="s">
        <v>0</v>
      </c>
      <c r="G28" s="21" t="s">
        <v>16</v>
      </c>
      <c r="H28" s="21" t="s">
        <v>6</v>
      </c>
      <c r="I28" s="21" t="s">
        <v>3</v>
      </c>
      <c r="J28" s="38" t="s">
        <v>41</v>
      </c>
      <c r="K28" s="28">
        <f>K29</f>
        <v>115000</v>
      </c>
    </row>
    <row r="29" spans="1:12" ht="24">
      <c r="A29" s="12">
        <v>21</v>
      </c>
      <c r="B29" s="22">
        <v>182</v>
      </c>
      <c r="C29" s="22">
        <v>1</v>
      </c>
      <c r="D29" s="21" t="s">
        <v>36</v>
      </c>
      <c r="E29" s="21" t="s">
        <v>40</v>
      </c>
      <c r="F29" s="21" t="s">
        <v>19</v>
      </c>
      <c r="G29" s="21" t="s">
        <v>16</v>
      </c>
      <c r="H29" s="21" t="s">
        <v>6</v>
      </c>
      <c r="I29" s="21" t="s">
        <v>3</v>
      </c>
      <c r="J29" s="38" t="s">
        <v>42</v>
      </c>
      <c r="K29" s="28">
        <v>115000</v>
      </c>
    </row>
    <row r="30" spans="1:12">
      <c r="A30" s="12">
        <v>22</v>
      </c>
      <c r="B30" s="19" t="s">
        <v>0</v>
      </c>
      <c r="C30" s="14">
        <v>1</v>
      </c>
      <c r="D30" s="13" t="s">
        <v>43</v>
      </c>
      <c r="E30" s="13" t="s">
        <v>12</v>
      </c>
      <c r="F30" s="13" t="s">
        <v>0</v>
      </c>
      <c r="G30" s="13" t="s">
        <v>12</v>
      </c>
      <c r="H30" s="13" t="s">
        <v>6</v>
      </c>
      <c r="I30" s="13" t="s">
        <v>0</v>
      </c>
      <c r="J30" s="20" t="s">
        <v>44</v>
      </c>
      <c r="K30" s="17">
        <f>K31+K33</f>
        <v>8802000</v>
      </c>
    </row>
    <row r="31" spans="1:12">
      <c r="A31" s="12">
        <v>23</v>
      </c>
      <c r="B31" s="21" t="s">
        <v>0</v>
      </c>
      <c r="C31" s="22">
        <v>1</v>
      </c>
      <c r="D31" s="25" t="s">
        <v>43</v>
      </c>
      <c r="E31" s="21" t="s">
        <v>14</v>
      </c>
      <c r="F31" s="25" t="s">
        <v>0</v>
      </c>
      <c r="G31" s="25" t="s">
        <v>12</v>
      </c>
      <c r="H31" s="25" t="s">
        <v>6</v>
      </c>
      <c r="I31" s="25">
        <v>110</v>
      </c>
      <c r="J31" s="23" t="s">
        <v>45</v>
      </c>
      <c r="K31" s="24">
        <f>K32</f>
        <v>3578000</v>
      </c>
    </row>
    <row r="32" spans="1:12" ht="24">
      <c r="A32" s="12">
        <v>24</v>
      </c>
      <c r="B32" s="40">
        <v>182</v>
      </c>
      <c r="C32" s="40">
        <v>1</v>
      </c>
      <c r="D32" s="21" t="s">
        <v>43</v>
      </c>
      <c r="E32" s="21" t="s">
        <v>14</v>
      </c>
      <c r="F32" s="21" t="s">
        <v>21</v>
      </c>
      <c r="G32" s="21" t="s">
        <v>40</v>
      </c>
      <c r="H32" s="21" t="s">
        <v>6</v>
      </c>
      <c r="I32" s="41">
        <v>110</v>
      </c>
      <c r="J32" s="42" t="s">
        <v>743</v>
      </c>
      <c r="K32" s="24">
        <v>3578000</v>
      </c>
    </row>
    <row r="33" spans="1:11">
      <c r="A33" s="12">
        <v>25</v>
      </c>
      <c r="B33" s="21" t="s">
        <v>0</v>
      </c>
      <c r="C33" s="21" t="s">
        <v>38</v>
      </c>
      <c r="D33" s="21" t="s">
        <v>43</v>
      </c>
      <c r="E33" s="21" t="s">
        <v>43</v>
      </c>
      <c r="F33" s="21" t="s">
        <v>0</v>
      </c>
      <c r="G33" s="21" t="s">
        <v>12</v>
      </c>
      <c r="H33" s="21" t="s">
        <v>6</v>
      </c>
      <c r="I33" s="21" t="s">
        <v>3</v>
      </c>
      <c r="J33" s="43" t="s">
        <v>46</v>
      </c>
      <c r="K33" s="28">
        <f>K34+K35</f>
        <v>5224000</v>
      </c>
    </row>
    <row r="34" spans="1:11" ht="24">
      <c r="A34" s="12">
        <v>26</v>
      </c>
      <c r="B34" s="22">
        <v>182</v>
      </c>
      <c r="C34" s="22">
        <v>1</v>
      </c>
      <c r="D34" s="25" t="s">
        <v>43</v>
      </c>
      <c r="E34" s="25" t="s">
        <v>43</v>
      </c>
      <c r="F34" s="21" t="s">
        <v>47</v>
      </c>
      <c r="G34" s="21" t="s">
        <v>40</v>
      </c>
      <c r="H34" s="25" t="s">
        <v>6</v>
      </c>
      <c r="I34" s="25">
        <v>110</v>
      </c>
      <c r="J34" s="44" t="s">
        <v>48</v>
      </c>
      <c r="K34" s="28">
        <v>3590000</v>
      </c>
    </row>
    <row r="35" spans="1:11" ht="24">
      <c r="A35" s="12">
        <v>27</v>
      </c>
      <c r="B35" s="22">
        <v>182</v>
      </c>
      <c r="C35" s="22">
        <v>1</v>
      </c>
      <c r="D35" s="25" t="s">
        <v>43</v>
      </c>
      <c r="E35" s="25" t="s">
        <v>43</v>
      </c>
      <c r="F35" s="21" t="s">
        <v>49</v>
      </c>
      <c r="G35" s="21" t="s">
        <v>40</v>
      </c>
      <c r="H35" s="25" t="s">
        <v>6</v>
      </c>
      <c r="I35" s="25">
        <v>110</v>
      </c>
      <c r="J35" s="44" t="s">
        <v>50</v>
      </c>
      <c r="K35" s="28">
        <v>1634000</v>
      </c>
    </row>
    <row r="36" spans="1:11" ht="22.8">
      <c r="A36" s="12">
        <v>28</v>
      </c>
      <c r="B36" s="19" t="s">
        <v>0</v>
      </c>
      <c r="C36" s="35" t="s">
        <v>38</v>
      </c>
      <c r="D36" s="35" t="s">
        <v>51</v>
      </c>
      <c r="E36" s="35" t="s">
        <v>12</v>
      </c>
      <c r="F36" s="35" t="s">
        <v>0</v>
      </c>
      <c r="G36" s="35" t="s">
        <v>12</v>
      </c>
      <c r="H36" s="35" t="s">
        <v>6</v>
      </c>
      <c r="I36" s="35" t="s">
        <v>0</v>
      </c>
      <c r="J36" s="45" t="s">
        <v>52</v>
      </c>
      <c r="K36" s="17">
        <f>K37+K41</f>
        <v>3550000</v>
      </c>
    </row>
    <row r="37" spans="1:11" ht="48">
      <c r="A37" s="12">
        <v>29</v>
      </c>
      <c r="B37" s="21" t="s">
        <v>0</v>
      </c>
      <c r="C37" s="36" t="s">
        <v>38</v>
      </c>
      <c r="D37" s="36" t="s">
        <v>51</v>
      </c>
      <c r="E37" s="36" t="s">
        <v>36</v>
      </c>
      <c r="F37" s="36" t="s">
        <v>0</v>
      </c>
      <c r="G37" s="36" t="s">
        <v>12</v>
      </c>
      <c r="H37" s="36" t="s">
        <v>6</v>
      </c>
      <c r="I37" s="36" t="s">
        <v>1</v>
      </c>
      <c r="J37" s="46" t="s">
        <v>53</v>
      </c>
      <c r="K37" s="24">
        <f>K38+K39+K40</f>
        <v>3130000</v>
      </c>
    </row>
    <row r="38" spans="1:11" ht="48">
      <c r="A38" s="12">
        <v>30</v>
      </c>
      <c r="B38" s="21" t="s">
        <v>5</v>
      </c>
      <c r="C38" s="36" t="s">
        <v>38</v>
      </c>
      <c r="D38" s="36" t="s">
        <v>51</v>
      </c>
      <c r="E38" s="36" t="s">
        <v>36</v>
      </c>
      <c r="F38" s="36" t="s">
        <v>54</v>
      </c>
      <c r="G38" s="36" t="s">
        <v>40</v>
      </c>
      <c r="H38" s="36" t="s">
        <v>6</v>
      </c>
      <c r="I38" s="36" t="s">
        <v>1</v>
      </c>
      <c r="J38" s="46" t="s">
        <v>55</v>
      </c>
      <c r="K38" s="24">
        <v>2200000</v>
      </c>
    </row>
    <row r="39" spans="1:11" ht="36">
      <c r="A39" s="12">
        <v>31</v>
      </c>
      <c r="B39" s="21" t="s">
        <v>5</v>
      </c>
      <c r="C39" s="36" t="s">
        <v>38</v>
      </c>
      <c r="D39" s="36" t="s">
        <v>51</v>
      </c>
      <c r="E39" s="36" t="s">
        <v>36</v>
      </c>
      <c r="F39" s="36" t="s">
        <v>721</v>
      </c>
      <c r="G39" s="36" t="s">
        <v>40</v>
      </c>
      <c r="H39" s="36" t="s">
        <v>6</v>
      </c>
      <c r="I39" s="36" t="s">
        <v>1</v>
      </c>
      <c r="J39" s="46" t="s">
        <v>895</v>
      </c>
      <c r="K39" s="24">
        <v>108000</v>
      </c>
    </row>
    <row r="40" spans="1:11" ht="24">
      <c r="A40" s="12">
        <v>32</v>
      </c>
      <c r="B40" s="21" t="s">
        <v>5</v>
      </c>
      <c r="C40" s="36" t="s">
        <v>38</v>
      </c>
      <c r="D40" s="36" t="s">
        <v>51</v>
      </c>
      <c r="E40" s="36" t="s">
        <v>36</v>
      </c>
      <c r="F40" s="36" t="s">
        <v>56</v>
      </c>
      <c r="G40" s="36" t="s">
        <v>40</v>
      </c>
      <c r="H40" s="36" t="s">
        <v>6</v>
      </c>
      <c r="I40" s="36" t="s">
        <v>1</v>
      </c>
      <c r="J40" s="43" t="s">
        <v>57</v>
      </c>
      <c r="K40" s="24">
        <f>300000+470000+52000</f>
        <v>822000</v>
      </c>
    </row>
    <row r="41" spans="1:11" ht="48">
      <c r="A41" s="12">
        <v>33</v>
      </c>
      <c r="B41" s="21" t="s">
        <v>0</v>
      </c>
      <c r="C41" s="36" t="s">
        <v>38</v>
      </c>
      <c r="D41" s="36" t="s">
        <v>51</v>
      </c>
      <c r="E41" s="36" t="s">
        <v>859</v>
      </c>
      <c r="F41" s="36" t="s">
        <v>0</v>
      </c>
      <c r="G41" s="36" t="s">
        <v>12</v>
      </c>
      <c r="H41" s="36" t="s">
        <v>6</v>
      </c>
      <c r="I41" s="36" t="s">
        <v>1</v>
      </c>
      <c r="J41" s="43" t="s">
        <v>861</v>
      </c>
      <c r="K41" s="24">
        <f>K42</f>
        <v>420000</v>
      </c>
    </row>
    <row r="42" spans="1:11" ht="48">
      <c r="A42" s="12">
        <v>34</v>
      </c>
      <c r="B42" s="21" t="s">
        <v>5</v>
      </c>
      <c r="C42" s="36" t="s">
        <v>38</v>
      </c>
      <c r="D42" s="36" t="s">
        <v>51</v>
      </c>
      <c r="E42" s="36" t="s">
        <v>859</v>
      </c>
      <c r="F42" s="36" t="s">
        <v>860</v>
      </c>
      <c r="G42" s="36" t="s">
        <v>40</v>
      </c>
      <c r="H42" s="36" t="s">
        <v>6</v>
      </c>
      <c r="I42" s="36" t="s">
        <v>1</v>
      </c>
      <c r="J42" s="43" t="s">
        <v>866</v>
      </c>
      <c r="K42" s="24">
        <f>420000</f>
        <v>420000</v>
      </c>
    </row>
    <row r="43" spans="1:11">
      <c r="A43" s="12">
        <v>35</v>
      </c>
      <c r="B43" s="19" t="s">
        <v>0</v>
      </c>
      <c r="C43" s="14">
        <v>1</v>
      </c>
      <c r="D43" s="13" t="s">
        <v>58</v>
      </c>
      <c r="E43" s="13" t="s">
        <v>12</v>
      </c>
      <c r="F43" s="13" t="s">
        <v>0</v>
      </c>
      <c r="G43" s="13" t="s">
        <v>12</v>
      </c>
      <c r="H43" s="13" t="s">
        <v>6</v>
      </c>
      <c r="I43" s="13" t="s">
        <v>0</v>
      </c>
      <c r="J43" s="47" t="s">
        <v>59</v>
      </c>
      <c r="K43" s="17">
        <f>K44</f>
        <v>20000</v>
      </c>
    </row>
    <row r="44" spans="1:11">
      <c r="A44" s="12">
        <v>36</v>
      </c>
      <c r="B44" s="21" t="s">
        <v>0</v>
      </c>
      <c r="C44" s="22">
        <v>1</v>
      </c>
      <c r="D44" s="25">
        <v>12</v>
      </c>
      <c r="E44" s="21" t="s">
        <v>14</v>
      </c>
      <c r="F44" s="21" t="s">
        <v>0</v>
      </c>
      <c r="G44" s="21" t="s">
        <v>14</v>
      </c>
      <c r="H44" s="21" t="s">
        <v>6</v>
      </c>
      <c r="I44" s="21" t="s">
        <v>1</v>
      </c>
      <c r="J44" s="23" t="s">
        <v>60</v>
      </c>
      <c r="K44" s="24">
        <f>K45+K46</f>
        <v>20000</v>
      </c>
    </row>
    <row r="45" spans="1:11" ht="24">
      <c r="A45" s="12">
        <v>37</v>
      </c>
      <c r="B45" s="21" t="s">
        <v>61</v>
      </c>
      <c r="C45" s="22">
        <v>1</v>
      </c>
      <c r="D45" s="25" t="s">
        <v>58</v>
      </c>
      <c r="E45" s="25" t="s">
        <v>14</v>
      </c>
      <c r="F45" s="21" t="s">
        <v>19</v>
      </c>
      <c r="G45" s="25" t="s">
        <v>14</v>
      </c>
      <c r="H45" s="25" t="s">
        <v>6</v>
      </c>
      <c r="I45" s="25" t="s">
        <v>1</v>
      </c>
      <c r="J45" s="48" t="s">
        <v>62</v>
      </c>
      <c r="K45" s="28">
        <v>19000</v>
      </c>
    </row>
    <row r="46" spans="1:11">
      <c r="A46" s="12">
        <v>38</v>
      </c>
      <c r="B46" s="21" t="s">
        <v>61</v>
      </c>
      <c r="C46" s="22">
        <v>1</v>
      </c>
      <c r="D46" s="25">
        <v>12</v>
      </c>
      <c r="E46" s="25" t="s">
        <v>14</v>
      </c>
      <c r="F46" s="21" t="s">
        <v>24</v>
      </c>
      <c r="G46" s="25" t="s">
        <v>14</v>
      </c>
      <c r="H46" s="25" t="s">
        <v>6</v>
      </c>
      <c r="I46" s="25">
        <v>120</v>
      </c>
      <c r="J46" s="49" t="s">
        <v>63</v>
      </c>
      <c r="K46" s="28">
        <v>1000</v>
      </c>
    </row>
    <row r="47" spans="1:11" ht="23.4">
      <c r="A47" s="12">
        <v>39</v>
      </c>
      <c r="B47" s="19" t="s">
        <v>0</v>
      </c>
      <c r="C47" s="14">
        <v>1</v>
      </c>
      <c r="D47" s="13">
        <v>13</v>
      </c>
      <c r="E47" s="19" t="s">
        <v>12</v>
      </c>
      <c r="F47" s="19" t="s">
        <v>0</v>
      </c>
      <c r="G47" s="19" t="s">
        <v>12</v>
      </c>
      <c r="H47" s="19" t="s">
        <v>6</v>
      </c>
      <c r="I47" s="19" t="s">
        <v>0</v>
      </c>
      <c r="J47" s="50" t="s">
        <v>744</v>
      </c>
      <c r="K47" s="31">
        <f>K48+K51+K52</f>
        <v>89300</v>
      </c>
    </row>
    <row r="48" spans="1:11">
      <c r="A48" s="12"/>
      <c r="B48" s="21" t="s">
        <v>0</v>
      </c>
      <c r="C48" s="21">
        <v>1</v>
      </c>
      <c r="D48" s="29">
        <v>13</v>
      </c>
      <c r="E48" s="21" t="s">
        <v>14</v>
      </c>
      <c r="F48" s="21" t="s">
        <v>0</v>
      </c>
      <c r="G48" s="21" t="s">
        <v>12</v>
      </c>
      <c r="H48" s="21" t="s">
        <v>6</v>
      </c>
      <c r="I48" s="21" t="s">
        <v>64</v>
      </c>
      <c r="J48" s="44" t="s">
        <v>896</v>
      </c>
      <c r="K48" s="28">
        <f>K49</f>
        <v>0</v>
      </c>
    </row>
    <row r="49" spans="1:256" ht="24">
      <c r="A49" s="12"/>
      <c r="B49" s="21" t="s">
        <v>5</v>
      </c>
      <c r="C49" s="21" t="s">
        <v>38</v>
      </c>
      <c r="D49" s="21" t="s">
        <v>65</v>
      </c>
      <c r="E49" s="21" t="s">
        <v>14</v>
      </c>
      <c r="F49" s="21" t="s">
        <v>66</v>
      </c>
      <c r="G49" s="21" t="s">
        <v>40</v>
      </c>
      <c r="H49" s="21" t="s">
        <v>6</v>
      </c>
      <c r="I49" s="21" t="s">
        <v>64</v>
      </c>
      <c r="J49" s="51" t="s">
        <v>67</v>
      </c>
      <c r="K49" s="28">
        <f>473800-108800-365000</f>
        <v>0</v>
      </c>
    </row>
    <row r="50" spans="1:256">
      <c r="A50" s="12">
        <v>40</v>
      </c>
      <c r="B50" s="21" t="s">
        <v>0</v>
      </c>
      <c r="C50" s="21" t="s">
        <v>38</v>
      </c>
      <c r="D50" s="21" t="s">
        <v>65</v>
      </c>
      <c r="E50" s="21" t="s">
        <v>16</v>
      </c>
      <c r="F50" s="21" t="s">
        <v>0</v>
      </c>
      <c r="G50" s="21" t="s">
        <v>12</v>
      </c>
      <c r="H50" s="21" t="s">
        <v>6</v>
      </c>
      <c r="I50" s="21" t="s">
        <v>64</v>
      </c>
      <c r="J50" s="51" t="s">
        <v>897</v>
      </c>
      <c r="K50" s="28">
        <v>89300</v>
      </c>
    </row>
    <row r="51" spans="1:256" s="85" customFormat="1" ht="24">
      <c r="A51" s="12">
        <v>41</v>
      </c>
      <c r="B51" s="83" t="s">
        <v>5</v>
      </c>
      <c r="C51" s="83" t="s">
        <v>38</v>
      </c>
      <c r="D51" s="83" t="s">
        <v>65</v>
      </c>
      <c r="E51" s="83" t="s">
        <v>16</v>
      </c>
      <c r="F51" s="83" t="s">
        <v>722</v>
      </c>
      <c r="G51" s="83" t="s">
        <v>40</v>
      </c>
      <c r="H51" s="83" t="s">
        <v>6</v>
      </c>
      <c r="I51" s="83" t="s">
        <v>64</v>
      </c>
      <c r="J51" s="46" t="s">
        <v>723</v>
      </c>
      <c r="K51" s="84">
        <v>17800</v>
      </c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>
      <c r="A52" s="12">
        <v>42</v>
      </c>
      <c r="B52" s="21" t="s">
        <v>5</v>
      </c>
      <c r="C52" s="21" t="s">
        <v>38</v>
      </c>
      <c r="D52" s="21" t="s">
        <v>65</v>
      </c>
      <c r="E52" s="21" t="s">
        <v>16</v>
      </c>
      <c r="F52" s="21" t="s">
        <v>66</v>
      </c>
      <c r="G52" s="21" t="s">
        <v>40</v>
      </c>
      <c r="H52" s="21" t="s">
        <v>6</v>
      </c>
      <c r="I52" s="21" t="s">
        <v>64</v>
      </c>
      <c r="J52" s="51" t="s">
        <v>724</v>
      </c>
      <c r="K52" s="28">
        <v>71500</v>
      </c>
    </row>
    <row r="53" spans="1:256" ht="22.8">
      <c r="A53" s="12">
        <v>43</v>
      </c>
      <c r="B53" s="19" t="s">
        <v>0</v>
      </c>
      <c r="C53" s="35" t="s">
        <v>38</v>
      </c>
      <c r="D53" s="35" t="s">
        <v>68</v>
      </c>
      <c r="E53" s="35" t="s">
        <v>12</v>
      </c>
      <c r="F53" s="35" t="s">
        <v>0</v>
      </c>
      <c r="G53" s="35" t="s">
        <v>12</v>
      </c>
      <c r="H53" s="35" t="s">
        <v>6</v>
      </c>
      <c r="I53" s="35" t="s">
        <v>0</v>
      </c>
      <c r="J53" s="45" t="s">
        <v>69</v>
      </c>
      <c r="K53" s="17">
        <f>K54+K56</f>
        <v>584000</v>
      </c>
    </row>
    <row r="54" spans="1:256" ht="48">
      <c r="A54" s="12">
        <v>44</v>
      </c>
      <c r="B54" s="21" t="s">
        <v>0</v>
      </c>
      <c r="C54" s="36" t="s">
        <v>38</v>
      </c>
      <c r="D54" s="36" t="s">
        <v>68</v>
      </c>
      <c r="E54" s="36" t="s">
        <v>16</v>
      </c>
      <c r="F54" s="36" t="s">
        <v>0</v>
      </c>
      <c r="G54" s="36" t="s">
        <v>12</v>
      </c>
      <c r="H54" s="36" t="s">
        <v>6</v>
      </c>
      <c r="I54" s="36" t="s">
        <v>0</v>
      </c>
      <c r="J54" s="44" t="s">
        <v>70</v>
      </c>
      <c r="K54" s="24">
        <f>K55</f>
        <v>234000</v>
      </c>
    </row>
    <row r="55" spans="1:256" ht="48">
      <c r="A55" s="12">
        <v>45</v>
      </c>
      <c r="B55" s="21" t="s">
        <v>5</v>
      </c>
      <c r="C55" s="36" t="s">
        <v>38</v>
      </c>
      <c r="D55" s="36" t="s">
        <v>68</v>
      </c>
      <c r="E55" s="36" t="s">
        <v>16</v>
      </c>
      <c r="F55" s="36" t="s">
        <v>71</v>
      </c>
      <c r="G55" s="36" t="s">
        <v>40</v>
      </c>
      <c r="H55" s="36" t="s">
        <v>6</v>
      </c>
      <c r="I55" s="36" t="s">
        <v>4</v>
      </c>
      <c r="J55" s="43" t="s">
        <v>72</v>
      </c>
      <c r="K55" s="24">
        <v>234000</v>
      </c>
    </row>
    <row r="56" spans="1:256" ht="24">
      <c r="A56" s="12">
        <v>46</v>
      </c>
      <c r="B56" s="21" t="s">
        <v>0</v>
      </c>
      <c r="C56" s="36" t="s">
        <v>38</v>
      </c>
      <c r="D56" s="36" t="s">
        <v>68</v>
      </c>
      <c r="E56" s="36" t="s">
        <v>43</v>
      </c>
      <c r="F56" s="36" t="s">
        <v>0</v>
      </c>
      <c r="G56" s="36" t="s">
        <v>12</v>
      </c>
      <c r="H56" s="36" t="s">
        <v>6</v>
      </c>
      <c r="I56" s="36" t="s">
        <v>73</v>
      </c>
      <c r="J56" s="46" t="s">
        <v>74</v>
      </c>
      <c r="K56" s="24">
        <f>K57</f>
        <v>350000</v>
      </c>
    </row>
    <row r="57" spans="1:256" ht="24">
      <c r="A57" s="12">
        <v>47</v>
      </c>
      <c r="B57" s="21" t="s">
        <v>5</v>
      </c>
      <c r="C57" s="36" t="s">
        <v>38</v>
      </c>
      <c r="D57" s="36" t="s">
        <v>68</v>
      </c>
      <c r="E57" s="36" t="s">
        <v>43</v>
      </c>
      <c r="F57" s="36" t="s">
        <v>54</v>
      </c>
      <c r="G57" s="36" t="s">
        <v>40</v>
      </c>
      <c r="H57" s="36" t="s">
        <v>6</v>
      </c>
      <c r="I57" s="36" t="s">
        <v>73</v>
      </c>
      <c r="J57" s="43" t="s">
        <v>75</v>
      </c>
      <c r="K57" s="24">
        <v>350000</v>
      </c>
    </row>
    <row r="58" spans="1:256">
      <c r="A58" s="12">
        <v>48</v>
      </c>
      <c r="B58" s="19" t="s">
        <v>0</v>
      </c>
      <c r="C58" s="35" t="s">
        <v>76</v>
      </c>
      <c r="D58" s="35" t="s">
        <v>12</v>
      </c>
      <c r="E58" s="35" t="s">
        <v>12</v>
      </c>
      <c r="F58" s="35" t="s">
        <v>0</v>
      </c>
      <c r="G58" s="35" t="s">
        <v>12</v>
      </c>
      <c r="H58" s="35" t="s">
        <v>6</v>
      </c>
      <c r="I58" s="35" t="s">
        <v>0</v>
      </c>
      <c r="J58" s="16" t="s">
        <v>77</v>
      </c>
      <c r="K58" s="31">
        <f>K59+K136</f>
        <v>776352601.47000003</v>
      </c>
    </row>
    <row r="59" spans="1:256" ht="22.8">
      <c r="A59" s="12">
        <v>49</v>
      </c>
      <c r="B59" s="19" t="s">
        <v>0</v>
      </c>
      <c r="C59" s="35" t="s">
        <v>76</v>
      </c>
      <c r="D59" s="35" t="s">
        <v>16</v>
      </c>
      <c r="E59" s="35" t="s">
        <v>12</v>
      </c>
      <c r="F59" s="35" t="s">
        <v>0</v>
      </c>
      <c r="G59" s="35" t="s">
        <v>12</v>
      </c>
      <c r="H59" s="35" t="s">
        <v>6</v>
      </c>
      <c r="I59" s="35" t="s">
        <v>0</v>
      </c>
      <c r="J59" s="53" t="s">
        <v>78</v>
      </c>
      <c r="K59" s="31">
        <f>K60+K63+K95+K123</f>
        <v>776132601.47000003</v>
      </c>
    </row>
    <row r="60" spans="1:256">
      <c r="A60" s="12">
        <v>50</v>
      </c>
      <c r="B60" s="21" t="s">
        <v>0</v>
      </c>
      <c r="C60" s="56" t="s">
        <v>76</v>
      </c>
      <c r="D60" s="21" t="s">
        <v>16</v>
      </c>
      <c r="E60" s="21" t="s">
        <v>105</v>
      </c>
      <c r="F60" s="21" t="s">
        <v>0</v>
      </c>
      <c r="G60" s="21" t="s">
        <v>12</v>
      </c>
      <c r="H60" s="56" t="s">
        <v>6</v>
      </c>
      <c r="I60" s="21" t="s">
        <v>103</v>
      </c>
      <c r="J60" s="43" t="s">
        <v>959</v>
      </c>
      <c r="K60" s="28">
        <f>K61+K62</f>
        <v>260011000</v>
      </c>
    </row>
    <row r="61" spans="1:256" ht="24">
      <c r="A61" s="12">
        <v>51</v>
      </c>
      <c r="B61" s="21" t="s">
        <v>7</v>
      </c>
      <c r="C61" s="56" t="s">
        <v>76</v>
      </c>
      <c r="D61" s="21" t="s">
        <v>16</v>
      </c>
      <c r="E61" s="21" t="s">
        <v>106</v>
      </c>
      <c r="F61" s="21" t="s">
        <v>79</v>
      </c>
      <c r="G61" s="21" t="s">
        <v>40</v>
      </c>
      <c r="H61" s="56" t="s">
        <v>6</v>
      </c>
      <c r="I61" s="21" t="s">
        <v>103</v>
      </c>
      <c r="J61" s="44" t="s">
        <v>1015</v>
      </c>
      <c r="K61" s="28">
        <f>129341000+2791000</f>
        <v>132132000</v>
      </c>
    </row>
    <row r="62" spans="1:256" ht="24">
      <c r="A62" s="12">
        <v>52</v>
      </c>
      <c r="B62" s="21" t="s">
        <v>7</v>
      </c>
      <c r="C62" s="56" t="s">
        <v>76</v>
      </c>
      <c r="D62" s="21" t="s">
        <v>16</v>
      </c>
      <c r="E62" s="21" t="s">
        <v>106</v>
      </c>
      <c r="F62" s="21" t="s">
        <v>745</v>
      </c>
      <c r="G62" s="21" t="s">
        <v>40</v>
      </c>
      <c r="H62" s="56" t="s">
        <v>6</v>
      </c>
      <c r="I62" s="21" t="s">
        <v>103</v>
      </c>
      <c r="J62" s="44" t="s">
        <v>746</v>
      </c>
      <c r="K62" s="28">
        <f>123441000+4438000</f>
        <v>127879000</v>
      </c>
    </row>
    <row r="63" spans="1:256" ht="24">
      <c r="A63" s="12">
        <v>53</v>
      </c>
      <c r="B63" s="21" t="s">
        <v>0</v>
      </c>
      <c r="C63" s="21" t="s">
        <v>76</v>
      </c>
      <c r="D63" s="21" t="s">
        <v>16</v>
      </c>
      <c r="E63" s="21" t="s">
        <v>107</v>
      </c>
      <c r="F63" s="21" t="s">
        <v>0</v>
      </c>
      <c r="G63" s="21" t="s">
        <v>12</v>
      </c>
      <c r="H63" s="21" t="s">
        <v>6</v>
      </c>
      <c r="I63" s="21" t="s">
        <v>103</v>
      </c>
      <c r="J63" s="44" t="s">
        <v>81</v>
      </c>
      <c r="K63" s="59">
        <f>K64+K70+K72+K74+K76+K78+K80+K82+K84</f>
        <v>347275609.47000003</v>
      </c>
    </row>
    <row r="64" spans="1:256" ht="24">
      <c r="A64" s="12">
        <v>54</v>
      </c>
      <c r="B64" s="21" t="s">
        <v>0</v>
      </c>
      <c r="C64" s="21" t="s">
        <v>76</v>
      </c>
      <c r="D64" s="21" t="s">
        <v>16</v>
      </c>
      <c r="E64" s="21" t="s">
        <v>107</v>
      </c>
      <c r="F64" s="21" t="s">
        <v>592</v>
      </c>
      <c r="G64" s="21" t="s">
        <v>12</v>
      </c>
      <c r="H64" s="21" t="s">
        <v>6</v>
      </c>
      <c r="I64" s="21" t="s">
        <v>103</v>
      </c>
      <c r="J64" s="44" t="s">
        <v>747</v>
      </c>
      <c r="K64" s="59">
        <f>K65</f>
        <v>203430700</v>
      </c>
    </row>
    <row r="65" spans="1:256" ht="24">
      <c r="A65" s="12">
        <v>55</v>
      </c>
      <c r="B65" s="21" t="s">
        <v>5</v>
      </c>
      <c r="C65" s="21" t="s">
        <v>76</v>
      </c>
      <c r="D65" s="21" t="s">
        <v>16</v>
      </c>
      <c r="E65" s="21" t="s">
        <v>107</v>
      </c>
      <c r="F65" s="21" t="s">
        <v>592</v>
      </c>
      <c r="G65" s="21" t="s">
        <v>40</v>
      </c>
      <c r="H65" s="21" t="s">
        <v>6</v>
      </c>
      <c r="I65" s="21" t="s">
        <v>103</v>
      </c>
      <c r="J65" s="44" t="s">
        <v>748</v>
      </c>
      <c r="K65" s="59">
        <f>K67+K68+K69</f>
        <v>203430700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  <c r="IV65" s="32"/>
    </row>
    <row r="66" spans="1:256">
      <c r="A66" s="12">
        <v>56</v>
      </c>
      <c r="B66" s="21"/>
      <c r="C66" s="21"/>
      <c r="D66" s="21"/>
      <c r="E66" s="21"/>
      <c r="F66" s="21"/>
      <c r="G66" s="21"/>
      <c r="H66" s="21"/>
      <c r="I66" s="21"/>
      <c r="J66" s="44" t="s">
        <v>80</v>
      </c>
      <c r="K66" s="59"/>
    </row>
    <row r="67" spans="1:256" ht="24">
      <c r="A67" s="12">
        <v>57</v>
      </c>
      <c r="B67" s="21"/>
      <c r="C67" s="21"/>
      <c r="D67" s="21"/>
      <c r="E67" s="21"/>
      <c r="F67" s="21"/>
      <c r="G67" s="21"/>
      <c r="H67" s="21"/>
      <c r="I67" s="21"/>
      <c r="J67" s="44" t="s">
        <v>824</v>
      </c>
      <c r="K67" s="59">
        <f>42940200-1879900</f>
        <v>41060300</v>
      </c>
    </row>
    <row r="68" spans="1:256" ht="24">
      <c r="A68" s="12">
        <v>58</v>
      </c>
      <c r="B68" s="21"/>
      <c r="C68" s="21"/>
      <c r="D68" s="21"/>
      <c r="E68" s="21"/>
      <c r="F68" s="21"/>
      <c r="G68" s="21"/>
      <c r="H68" s="21"/>
      <c r="I68" s="21"/>
      <c r="J68" s="44" t="s">
        <v>749</v>
      </c>
      <c r="K68" s="59">
        <f>42830641+96296274-42830641+26</f>
        <v>96296300</v>
      </c>
    </row>
    <row r="69" spans="1:256" ht="24">
      <c r="A69" s="12">
        <v>59</v>
      </c>
      <c r="B69" s="21"/>
      <c r="C69" s="21"/>
      <c r="D69" s="21"/>
      <c r="E69" s="21"/>
      <c r="F69" s="21"/>
      <c r="G69" s="21"/>
      <c r="H69" s="21"/>
      <c r="I69" s="21"/>
      <c r="J69" s="44" t="s">
        <v>832</v>
      </c>
      <c r="K69" s="59">
        <f>66074100</f>
        <v>66074100</v>
      </c>
    </row>
    <row r="70" spans="1:256" ht="72">
      <c r="A70" s="12">
        <v>60</v>
      </c>
      <c r="B70" s="21" t="s">
        <v>0</v>
      </c>
      <c r="C70" s="21" t="s">
        <v>76</v>
      </c>
      <c r="D70" s="21" t="s">
        <v>16</v>
      </c>
      <c r="E70" s="21" t="s">
        <v>107</v>
      </c>
      <c r="F70" s="21" t="s">
        <v>979</v>
      </c>
      <c r="G70" s="21" t="s">
        <v>12</v>
      </c>
      <c r="H70" s="21" t="s">
        <v>6</v>
      </c>
      <c r="I70" s="21" t="s">
        <v>103</v>
      </c>
      <c r="J70" s="44" t="s">
        <v>1016</v>
      </c>
      <c r="K70" s="59">
        <f>K71</f>
        <v>5989022.4000000004</v>
      </c>
    </row>
    <row r="71" spans="1:256" ht="72">
      <c r="A71" s="12">
        <v>61</v>
      </c>
      <c r="B71" s="21" t="s">
        <v>5</v>
      </c>
      <c r="C71" s="21" t="s">
        <v>76</v>
      </c>
      <c r="D71" s="21" t="s">
        <v>16</v>
      </c>
      <c r="E71" s="21" t="s">
        <v>107</v>
      </c>
      <c r="F71" s="21" t="s">
        <v>979</v>
      </c>
      <c r="G71" s="21" t="s">
        <v>40</v>
      </c>
      <c r="H71" s="21" t="s">
        <v>6</v>
      </c>
      <c r="I71" s="21" t="s">
        <v>103</v>
      </c>
      <c r="J71" s="44" t="s">
        <v>980</v>
      </c>
      <c r="K71" s="59">
        <f>6532850.29-543827.89</f>
        <v>5989022.4000000004</v>
      </c>
    </row>
    <row r="72" spans="1:256" ht="48">
      <c r="A72" s="12">
        <v>62</v>
      </c>
      <c r="B72" s="21" t="s">
        <v>0</v>
      </c>
      <c r="C72" s="21" t="s">
        <v>76</v>
      </c>
      <c r="D72" s="21" t="s">
        <v>16</v>
      </c>
      <c r="E72" s="21" t="s">
        <v>107</v>
      </c>
      <c r="F72" s="21" t="s">
        <v>981</v>
      </c>
      <c r="G72" s="21" t="s">
        <v>12</v>
      </c>
      <c r="H72" s="21" t="s">
        <v>6</v>
      </c>
      <c r="I72" s="21" t="s">
        <v>103</v>
      </c>
      <c r="J72" s="44" t="s">
        <v>1017</v>
      </c>
      <c r="K72" s="59">
        <f>K73</f>
        <v>437791.06999999995</v>
      </c>
    </row>
    <row r="73" spans="1:256" ht="48">
      <c r="A73" s="12">
        <v>63</v>
      </c>
      <c r="B73" s="21" t="s">
        <v>5</v>
      </c>
      <c r="C73" s="21" t="s">
        <v>76</v>
      </c>
      <c r="D73" s="21" t="s">
        <v>16</v>
      </c>
      <c r="E73" s="21" t="s">
        <v>107</v>
      </c>
      <c r="F73" s="21" t="s">
        <v>981</v>
      </c>
      <c r="G73" s="21" t="s">
        <v>40</v>
      </c>
      <c r="H73" s="21" t="s">
        <v>6</v>
      </c>
      <c r="I73" s="21" t="s">
        <v>103</v>
      </c>
      <c r="J73" s="44" t="s">
        <v>1018</v>
      </c>
      <c r="K73" s="59">
        <f>332503.16+105287.91</f>
        <v>437791.06999999995</v>
      </c>
    </row>
    <row r="74" spans="1:256" ht="24">
      <c r="A74" s="12">
        <v>64</v>
      </c>
      <c r="B74" s="21" t="s">
        <v>0</v>
      </c>
      <c r="C74" s="21" t="s">
        <v>76</v>
      </c>
      <c r="D74" s="21" t="s">
        <v>16</v>
      </c>
      <c r="E74" s="21" t="s">
        <v>593</v>
      </c>
      <c r="F74" s="21" t="s">
        <v>750</v>
      </c>
      <c r="G74" s="21" t="s">
        <v>12</v>
      </c>
      <c r="H74" s="21" t="s">
        <v>6</v>
      </c>
      <c r="I74" s="21" t="s">
        <v>103</v>
      </c>
      <c r="J74" s="44" t="s">
        <v>751</v>
      </c>
      <c r="K74" s="59">
        <f>K75</f>
        <v>9000000</v>
      </c>
    </row>
    <row r="75" spans="1:256" ht="36">
      <c r="A75" s="12">
        <v>65</v>
      </c>
      <c r="B75" s="21" t="s">
        <v>5</v>
      </c>
      <c r="C75" s="21" t="s">
        <v>76</v>
      </c>
      <c r="D75" s="21" t="s">
        <v>16</v>
      </c>
      <c r="E75" s="21" t="s">
        <v>593</v>
      </c>
      <c r="F75" s="21" t="s">
        <v>750</v>
      </c>
      <c r="G75" s="21" t="s">
        <v>40</v>
      </c>
      <c r="H75" s="21" t="s">
        <v>6</v>
      </c>
      <c r="I75" s="21" t="s">
        <v>103</v>
      </c>
      <c r="J75" s="44" t="s">
        <v>752</v>
      </c>
      <c r="K75" s="59">
        <v>9000000</v>
      </c>
    </row>
    <row r="76" spans="1:256" ht="24">
      <c r="A76" s="12">
        <v>66</v>
      </c>
      <c r="B76" s="21" t="s">
        <v>0</v>
      </c>
      <c r="C76" s="21" t="s">
        <v>76</v>
      </c>
      <c r="D76" s="21" t="s">
        <v>16</v>
      </c>
      <c r="E76" s="21" t="s">
        <v>593</v>
      </c>
      <c r="F76" s="21" t="s">
        <v>759</v>
      </c>
      <c r="G76" s="21" t="s">
        <v>12</v>
      </c>
      <c r="H76" s="21" t="s">
        <v>6</v>
      </c>
      <c r="I76" s="21" t="s">
        <v>103</v>
      </c>
      <c r="J76" s="44" t="s">
        <v>761</v>
      </c>
      <c r="K76" s="59">
        <f>K77</f>
        <v>42248700</v>
      </c>
    </row>
    <row r="77" spans="1:256" ht="24">
      <c r="A77" s="12">
        <v>67</v>
      </c>
      <c r="B77" s="21" t="s">
        <v>5</v>
      </c>
      <c r="C77" s="21" t="s">
        <v>76</v>
      </c>
      <c r="D77" s="21" t="s">
        <v>16</v>
      </c>
      <c r="E77" s="21" t="s">
        <v>593</v>
      </c>
      <c r="F77" s="21" t="s">
        <v>759</v>
      </c>
      <c r="G77" s="21" t="s">
        <v>40</v>
      </c>
      <c r="H77" s="21" t="s">
        <v>6</v>
      </c>
      <c r="I77" s="21" t="s">
        <v>103</v>
      </c>
      <c r="J77" s="44" t="s">
        <v>760</v>
      </c>
      <c r="K77" s="59">
        <f>42248700</f>
        <v>42248700</v>
      </c>
    </row>
    <row r="78" spans="1:256" ht="36">
      <c r="A78" s="12">
        <v>68</v>
      </c>
      <c r="B78" s="21" t="s">
        <v>0</v>
      </c>
      <c r="C78" s="21" t="s">
        <v>76</v>
      </c>
      <c r="D78" s="21" t="s">
        <v>16</v>
      </c>
      <c r="E78" s="21" t="s">
        <v>593</v>
      </c>
      <c r="F78" s="21" t="s">
        <v>975</v>
      </c>
      <c r="G78" s="21" t="s">
        <v>12</v>
      </c>
      <c r="H78" s="21" t="s">
        <v>6</v>
      </c>
      <c r="I78" s="21" t="s">
        <v>103</v>
      </c>
      <c r="J78" s="44" t="s">
        <v>976</v>
      </c>
      <c r="K78" s="59">
        <f>K79</f>
        <v>1989551</v>
      </c>
    </row>
    <row r="79" spans="1:256" ht="36">
      <c r="A79" s="12">
        <v>69</v>
      </c>
      <c r="B79" s="21" t="s">
        <v>5</v>
      </c>
      <c r="C79" s="21" t="s">
        <v>76</v>
      </c>
      <c r="D79" s="21" t="s">
        <v>16</v>
      </c>
      <c r="E79" s="21" t="s">
        <v>593</v>
      </c>
      <c r="F79" s="21" t="s">
        <v>975</v>
      </c>
      <c r="G79" s="21" t="s">
        <v>40</v>
      </c>
      <c r="H79" s="21" t="s">
        <v>6</v>
      </c>
      <c r="I79" s="21" t="s">
        <v>103</v>
      </c>
      <c r="J79" s="44" t="s">
        <v>977</v>
      </c>
      <c r="K79" s="59">
        <f>2225551-236000</f>
        <v>1989551</v>
      </c>
    </row>
    <row r="80" spans="1:256" ht="24">
      <c r="A80" s="12">
        <v>70</v>
      </c>
      <c r="B80" s="21" t="s">
        <v>0</v>
      </c>
      <c r="C80" s="21" t="s">
        <v>76</v>
      </c>
      <c r="D80" s="21" t="s">
        <v>16</v>
      </c>
      <c r="E80" s="21" t="s">
        <v>593</v>
      </c>
      <c r="F80" s="21" t="s">
        <v>667</v>
      </c>
      <c r="G80" s="21" t="s">
        <v>12</v>
      </c>
      <c r="H80" s="21" t="s">
        <v>6</v>
      </c>
      <c r="I80" s="21" t="s">
        <v>103</v>
      </c>
      <c r="J80" s="44" t="s">
        <v>764</v>
      </c>
      <c r="K80" s="59">
        <f>K81</f>
        <v>759000</v>
      </c>
    </row>
    <row r="81" spans="1:256" ht="24">
      <c r="A81" s="12">
        <v>71</v>
      </c>
      <c r="B81" s="21" t="s">
        <v>5</v>
      </c>
      <c r="C81" s="21" t="s">
        <v>76</v>
      </c>
      <c r="D81" s="21" t="s">
        <v>16</v>
      </c>
      <c r="E81" s="21" t="s">
        <v>593</v>
      </c>
      <c r="F81" s="21" t="s">
        <v>667</v>
      </c>
      <c r="G81" s="21" t="s">
        <v>40</v>
      </c>
      <c r="H81" s="21" t="s">
        <v>6</v>
      </c>
      <c r="I81" s="21" t="s">
        <v>103</v>
      </c>
      <c r="J81" s="44" t="s">
        <v>765</v>
      </c>
      <c r="K81" s="59">
        <v>759000</v>
      </c>
    </row>
    <row r="82" spans="1:256" ht="24">
      <c r="A82" s="12">
        <v>72</v>
      </c>
      <c r="B82" s="21" t="s">
        <v>0</v>
      </c>
      <c r="C82" s="21" t="s">
        <v>76</v>
      </c>
      <c r="D82" s="21" t="s">
        <v>16</v>
      </c>
      <c r="E82" s="21" t="s">
        <v>593</v>
      </c>
      <c r="F82" s="21" t="s">
        <v>594</v>
      </c>
      <c r="G82" s="21" t="s">
        <v>12</v>
      </c>
      <c r="H82" s="21" t="s">
        <v>6</v>
      </c>
      <c r="I82" s="21" t="s">
        <v>103</v>
      </c>
      <c r="J82" s="44" t="s">
        <v>753</v>
      </c>
      <c r="K82" s="59">
        <f>K83</f>
        <v>70620100</v>
      </c>
    </row>
    <row r="83" spans="1:256" ht="24">
      <c r="A83" s="12">
        <v>73</v>
      </c>
      <c r="B83" s="21" t="s">
        <v>5</v>
      </c>
      <c r="C83" s="21" t="s">
        <v>76</v>
      </c>
      <c r="D83" s="21" t="s">
        <v>16</v>
      </c>
      <c r="E83" s="21" t="s">
        <v>593</v>
      </c>
      <c r="F83" s="21" t="s">
        <v>594</v>
      </c>
      <c r="G83" s="21" t="s">
        <v>40</v>
      </c>
      <c r="H83" s="21" t="s">
        <v>6</v>
      </c>
      <c r="I83" s="21" t="s">
        <v>103</v>
      </c>
      <c r="J83" s="44" t="s">
        <v>595</v>
      </c>
      <c r="K83" s="59">
        <f>59572309+9566491+1481300</f>
        <v>70620100</v>
      </c>
    </row>
    <row r="84" spans="1:256">
      <c r="A84" s="12">
        <v>74</v>
      </c>
      <c r="B84" s="21" t="s">
        <v>0</v>
      </c>
      <c r="C84" s="36" t="s">
        <v>76</v>
      </c>
      <c r="D84" s="36" t="s">
        <v>16</v>
      </c>
      <c r="E84" s="36" t="s">
        <v>108</v>
      </c>
      <c r="F84" s="36" t="s">
        <v>82</v>
      </c>
      <c r="G84" s="36" t="s">
        <v>12</v>
      </c>
      <c r="H84" s="36" t="s">
        <v>6</v>
      </c>
      <c r="I84" s="36" t="s">
        <v>103</v>
      </c>
      <c r="J84" s="44" t="s">
        <v>83</v>
      </c>
      <c r="K84" s="28">
        <f>K85</f>
        <v>12800745</v>
      </c>
      <c r="L84" s="5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</row>
    <row r="85" spans="1:256">
      <c r="A85" s="12">
        <v>75</v>
      </c>
      <c r="B85" s="21" t="s">
        <v>5</v>
      </c>
      <c r="C85" s="36" t="s">
        <v>76</v>
      </c>
      <c r="D85" s="36" t="s">
        <v>16</v>
      </c>
      <c r="E85" s="36" t="s">
        <v>108</v>
      </c>
      <c r="F85" s="36" t="s">
        <v>82</v>
      </c>
      <c r="G85" s="36" t="s">
        <v>40</v>
      </c>
      <c r="H85" s="36" t="s">
        <v>6</v>
      </c>
      <c r="I85" s="36" t="s">
        <v>103</v>
      </c>
      <c r="J85" s="44" t="s">
        <v>84</v>
      </c>
      <c r="K85" s="28">
        <f>K87+K88+K89+K90+K91+K92+K93+K94</f>
        <v>12800745</v>
      </c>
      <c r="L85" s="54"/>
      <c r="M85" s="55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</row>
    <row r="86" spans="1:256" s="58" customFormat="1">
      <c r="A86" s="12">
        <v>76</v>
      </c>
      <c r="B86" s="21"/>
      <c r="C86" s="36"/>
      <c r="D86" s="36"/>
      <c r="E86" s="36"/>
      <c r="F86" s="36"/>
      <c r="G86" s="36"/>
      <c r="H86" s="36"/>
      <c r="I86" s="36"/>
      <c r="J86" s="44" t="s">
        <v>80</v>
      </c>
      <c r="K86" s="28"/>
      <c r="L86" s="57"/>
      <c r="M86" s="57"/>
    </row>
    <row r="87" spans="1:256" ht="24">
      <c r="A87" s="12">
        <v>77</v>
      </c>
      <c r="B87" s="21"/>
      <c r="C87" s="36"/>
      <c r="D87" s="36"/>
      <c r="E87" s="36"/>
      <c r="F87" s="36"/>
      <c r="G87" s="36"/>
      <c r="H87" s="36"/>
      <c r="I87" s="36"/>
      <c r="J87" s="44" t="s">
        <v>754</v>
      </c>
      <c r="K87" s="28">
        <f>13306000-1507000-734432</f>
        <v>11064568</v>
      </c>
    </row>
    <row r="88" spans="1:256" ht="36">
      <c r="A88" s="12">
        <v>72</v>
      </c>
      <c r="B88" s="21"/>
      <c r="C88" s="36"/>
      <c r="D88" s="36"/>
      <c r="E88" s="36"/>
      <c r="F88" s="36"/>
      <c r="G88" s="36"/>
      <c r="H88" s="36"/>
      <c r="I88" s="36"/>
      <c r="J88" s="44" t="s">
        <v>117</v>
      </c>
      <c r="K88" s="28">
        <f>3197200-3197200</f>
        <v>0</v>
      </c>
    </row>
    <row r="89" spans="1:256" ht="24">
      <c r="A89" s="12">
        <v>78</v>
      </c>
      <c r="B89" s="21"/>
      <c r="C89" s="36"/>
      <c r="D89" s="36"/>
      <c r="E89" s="36"/>
      <c r="F89" s="36"/>
      <c r="G89" s="36"/>
      <c r="H89" s="36"/>
      <c r="I89" s="36"/>
      <c r="J89" s="44" t="s">
        <v>762</v>
      </c>
      <c r="K89" s="28">
        <f>2037500-837600</f>
        <v>1199900</v>
      </c>
    </row>
    <row r="90" spans="1:256">
      <c r="A90" s="12">
        <v>79</v>
      </c>
      <c r="B90" s="21"/>
      <c r="C90" s="36"/>
      <c r="D90" s="36"/>
      <c r="E90" s="36"/>
      <c r="F90" s="36"/>
      <c r="G90" s="36"/>
      <c r="H90" s="36"/>
      <c r="I90" s="36"/>
      <c r="J90" s="44" t="s">
        <v>763</v>
      </c>
      <c r="K90" s="28">
        <f>2170000-1891800</f>
        <v>278200</v>
      </c>
    </row>
    <row r="91" spans="1:256" ht="24">
      <c r="A91" s="12">
        <v>80</v>
      </c>
      <c r="B91" s="21"/>
      <c r="C91" s="36"/>
      <c r="D91" s="36"/>
      <c r="E91" s="36"/>
      <c r="F91" s="36"/>
      <c r="G91" s="36"/>
      <c r="H91" s="36"/>
      <c r="I91" s="36"/>
      <c r="J91" s="44" t="s">
        <v>862</v>
      </c>
      <c r="K91" s="28">
        <v>119500</v>
      </c>
    </row>
    <row r="92" spans="1:256" ht="24">
      <c r="A92" s="12">
        <v>81</v>
      </c>
      <c r="B92" s="21"/>
      <c r="C92" s="36"/>
      <c r="D92" s="36"/>
      <c r="E92" s="36"/>
      <c r="F92" s="36"/>
      <c r="G92" s="36"/>
      <c r="H92" s="36"/>
      <c r="I92" s="36"/>
      <c r="J92" s="44" t="s">
        <v>864</v>
      </c>
      <c r="K92" s="28">
        <v>21600</v>
      </c>
    </row>
    <row r="93" spans="1:256" ht="24">
      <c r="A93" s="12">
        <v>82</v>
      </c>
      <c r="B93" s="21"/>
      <c r="C93" s="36"/>
      <c r="D93" s="36"/>
      <c r="E93" s="36"/>
      <c r="F93" s="36"/>
      <c r="G93" s="36"/>
      <c r="H93" s="36"/>
      <c r="I93" s="36"/>
      <c r="J93" s="44" t="s">
        <v>865</v>
      </c>
      <c r="K93" s="28">
        <v>56977</v>
      </c>
    </row>
    <row r="94" spans="1:256" ht="36">
      <c r="A94" s="12">
        <v>83</v>
      </c>
      <c r="B94" s="21"/>
      <c r="C94" s="36"/>
      <c r="D94" s="36"/>
      <c r="E94" s="36"/>
      <c r="F94" s="36"/>
      <c r="G94" s="36"/>
      <c r="H94" s="36"/>
      <c r="I94" s="36"/>
      <c r="J94" s="44" t="s">
        <v>863</v>
      </c>
      <c r="K94" s="28">
        <v>60000</v>
      </c>
    </row>
    <row r="95" spans="1:256">
      <c r="A95" s="12">
        <v>84</v>
      </c>
      <c r="B95" s="36" t="s">
        <v>0</v>
      </c>
      <c r="C95" s="36" t="s">
        <v>76</v>
      </c>
      <c r="D95" s="36" t="s">
        <v>16</v>
      </c>
      <c r="E95" s="36" t="s">
        <v>109</v>
      </c>
      <c r="F95" s="36" t="s">
        <v>0</v>
      </c>
      <c r="G95" s="36" t="s">
        <v>12</v>
      </c>
      <c r="H95" s="36" t="s">
        <v>6</v>
      </c>
      <c r="I95" s="36" t="s">
        <v>103</v>
      </c>
      <c r="J95" s="44" t="s">
        <v>104</v>
      </c>
      <c r="K95" s="61">
        <f>K96+K98+K110+K112+K114+K116+K118</f>
        <v>158899200</v>
      </c>
    </row>
    <row r="96" spans="1:256" ht="24">
      <c r="A96" s="12">
        <v>85</v>
      </c>
      <c r="B96" s="21" t="s">
        <v>0</v>
      </c>
      <c r="C96" s="36" t="s">
        <v>76</v>
      </c>
      <c r="D96" s="36" t="s">
        <v>16</v>
      </c>
      <c r="E96" s="36" t="s">
        <v>109</v>
      </c>
      <c r="F96" s="36" t="s">
        <v>113</v>
      </c>
      <c r="G96" s="36" t="s">
        <v>12</v>
      </c>
      <c r="H96" s="36" t="s">
        <v>6</v>
      </c>
      <c r="I96" s="36" t="s">
        <v>103</v>
      </c>
      <c r="J96" s="44" t="s">
        <v>114</v>
      </c>
      <c r="K96" s="28">
        <f>K97</f>
        <v>13712600</v>
      </c>
    </row>
    <row r="97" spans="1:13" ht="24">
      <c r="A97" s="12">
        <v>86</v>
      </c>
      <c r="B97" s="21" t="s">
        <v>5</v>
      </c>
      <c r="C97" s="36" t="s">
        <v>76</v>
      </c>
      <c r="D97" s="36" t="s">
        <v>16</v>
      </c>
      <c r="E97" s="36" t="s">
        <v>109</v>
      </c>
      <c r="F97" s="36" t="s">
        <v>113</v>
      </c>
      <c r="G97" s="36" t="s">
        <v>40</v>
      </c>
      <c r="H97" s="36" t="s">
        <v>6</v>
      </c>
      <c r="I97" s="36" t="s">
        <v>103</v>
      </c>
      <c r="J97" s="44" t="s">
        <v>89</v>
      </c>
      <c r="K97" s="28">
        <f>25420900-9708300-2000000</f>
        <v>13712600</v>
      </c>
    </row>
    <row r="98" spans="1:13" ht="24">
      <c r="A98" s="12">
        <v>87</v>
      </c>
      <c r="B98" s="21" t="s">
        <v>0</v>
      </c>
      <c r="C98" s="36" t="s">
        <v>76</v>
      </c>
      <c r="D98" s="36" t="s">
        <v>16</v>
      </c>
      <c r="E98" s="36" t="s">
        <v>109</v>
      </c>
      <c r="F98" s="36" t="s">
        <v>90</v>
      </c>
      <c r="G98" s="36" t="s">
        <v>12</v>
      </c>
      <c r="H98" s="36" t="s">
        <v>6</v>
      </c>
      <c r="I98" s="36" t="s">
        <v>103</v>
      </c>
      <c r="J98" s="44" t="s">
        <v>91</v>
      </c>
      <c r="K98" s="28">
        <f>K100</f>
        <v>14789800</v>
      </c>
    </row>
    <row r="99" spans="1:13">
      <c r="A99" s="12">
        <v>88</v>
      </c>
      <c r="B99" s="21"/>
      <c r="C99" s="36"/>
      <c r="D99" s="36"/>
      <c r="E99" s="36"/>
      <c r="F99" s="36"/>
      <c r="G99" s="36"/>
      <c r="H99" s="36"/>
      <c r="I99" s="36"/>
      <c r="J99" s="44" t="s">
        <v>80</v>
      </c>
      <c r="K99" s="28"/>
    </row>
    <row r="100" spans="1:13" ht="24">
      <c r="A100" s="12">
        <v>89</v>
      </c>
      <c r="B100" s="21" t="s">
        <v>5</v>
      </c>
      <c r="C100" s="36" t="s">
        <v>76</v>
      </c>
      <c r="D100" s="36" t="s">
        <v>16</v>
      </c>
      <c r="E100" s="36" t="s">
        <v>109</v>
      </c>
      <c r="F100" s="36" t="s">
        <v>90</v>
      </c>
      <c r="G100" s="36" t="s">
        <v>40</v>
      </c>
      <c r="H100" s="36" t="s">
        <v>6</v>
      </c>
      <c r="I100" s="36" t="s">
        <v>103</v>
      </c>
      <c r="J100" s="44" t="s">
        <v>92</v>
      </c>
      <c r="K100" s="28">
        <f>K102+K103+K105+K104+K106+K107+K108+K109</f>
        <v>14789800</v>
      </c>
    </row>
    <row r="101" spans="1:13">
      <c r="A101" s="12">
        <v>90</v>
      </c>
      <c r="B101" s="21"/>
      <c r="C101" s="36"/>
      <c r="D101" s="36"/>
      <c r="E101" s="36"/>
      <c r="F101" s="36"/>
      <c r="G101" s="36"/>
      <c r="H101" s="36"/>
      <c r="I101" s="36"/>
      <c r="J101" s="44" t="s">
        <v>80</v>
      </c>
      <c r="K101" s="28"/>
    </row>
    <row r="102" spans="1:13" ht="36">
      <c r="A102" s="12">
        <v>91</v>
      </c>
      <c r="B102" s="21"/>
      <c r="C102" s="36"/>
      <c r="D102" s="36"/>
      <c r="E102" s="36"/>
      <c r="F102" s="36"/>
      <c r="G102" s="36"/>
      <c r="H102" s="36"/>
      <c r="I102" s="36"/>
      <c r="J102" s="44" t="s">
        <v>118</v>
      </c>
      <c r="K102" s="28">
        <v>60000</v>
      </c>
    </row>
    <row r="103" spans="1:13" ht="48">
      <c r="A103" s="12">
        <v>92</v>
      </c>
      <c r="B103" s="21"/>
      <c r="C103" s="36"/>
      <c r="D103" s="36"/>
      <c r="E103" s="36"/>
      <c r="F103" s="36"/>
      <c r="G103" s="36"/>
      <c r="H103" s="36"/>
      <c r="I103" s="36"/>
      <c r="J103" s="44" t="s">
        <v>93</v>
      </c>
      <c r="K103" s="28">
        <v>200</v>
      </c>
    </row>
    <row r="104" spans="1:13" ht="51">
      <c r="A104" s="12">
        <v>93</v>
      </c>
      <c r="B104" s="21"/>
      <c r="C104" s="36"/>
      <c r="D104" s="36"/>
      <c r="E104" s="36"/>
      <c r="F104" s="36"/>
      <c r="G104" s="36"/>
      <c r="H104" s="36"/>
      <c r="I104" s="36"/>
      <c r="J104" s="103" t="s">
        <v>94</v>
      </c>
      <c r="K104" s="28">
        <v>200</v>
      </c>
    </row>
    <row r="105" spans="1:13" ht="24">
      <c r="A105" s="12">
        <v>94</v>
      </c>
      <c r="B105" s="21"/>
      <c r="C105" s="36"/>
      <c r="D105" s="36"/>
      <c r="E105" s="36"/>
      <c r="F105" s="36"/>
      <c r="G105" s="36"/>
      <c r="H105" s="36"/>
      <c r="I105" s="36"/>
      <c r="J105" s="44" t="s">
        <v>95</v>
      </c>
      <c r="K105" s="28">
        <v>115200</v>
      </c>
    </row>
    <row r="106" spans="1:13" ht="48">
      <c r="A106" s="12">
        <v>90</v>
      </c>
      <c r="B106" s="21"/>
      <c r="C106" s="36"/>
      <c r="D106" s="36"/>
      <c r="E106" s="36"/>
      <c r="F106" s="36"/>
      <c r="G106" s="36"/>
      <c r="H106" s="36"/>
      <c r="I106" s="36"/>
      <c r="J106" s="44" t="s">
        <v>96</v>
      </c>
      <c r="K106" s="28">
        <f>30000-30000</f>
        <v>0</v>
      </c>
    </row>
    <row r="107" spans="1:13" ht="36">
      <c r="A107" s="12">
        <v>95</v>
      </c>
      <c r="B107" s="21"/>
      <c r="C107" s="36"/>
      <c r="D107" s="36"/>
      <c r="E107" s="36"/>
      <c r="F107" s="36"/>
      <c r="G107" s="36"/>
      <c r="H107" s="36"/>
      <c r="I107" s="36"/>
      <c r="J107" s="44" t="s">
        <v>97</v>
      </c>
      <c r="K107" s="28">
        <f>13363900+490000</f>
        <v>13853900</v>
      </c>
    </row>
    <row r="108" spans="1:13" ht="36">
      <c r="A108" s="12">
        <v>96</v>
      </c>
      <c r="B108" s="21"/>
      <c r="C108" s="36"/>
      <c r="D108" s="36"/>
      <c r="E108" s="36"/>
      <c r="F108" s="36"/>
      <c r="G108" s="36"/>
      <c r="H108" s="36"/>
      <c r="I108" s="36"/>
      <c r="J108" s="44" t="s">
        <v>755</v>
      </c>
      <c r="K108" s="28">
        <f>208400+138400</f>
        <v>346800</v>
      </c>
    </row>
    <row r="109" spans="1:13" ht="60">
      <c r="A109" s="12">
        <v>97</v>
      </c>
      <c r="B109" s="21"/>
      <c r="C109" s="36"/>
      <c r="D109" s="36"/>
      <c r="E109" s="36"/>
      <c r="F109" s="36"/>
      <c r="G109" s="36"/>
      <c r="H109" s="36"/>
      <c r="I109" s="36"/>
      <c r="J109" s="44" t="s">
        <v>115</v>
      </c>
      <c r="K109" s="28">
        <v>413500</v>
      </c>
      <c r="M109" s="60"/>
    </row>
    <row r="110" spans="1:13" ht="24">
      <c r="A110" s="12">
        <v>98</v>
      </c>
      <c r="B110" s="21" t="s">
        <v>0</v>
      </c>
      <c r="C110" s="36" t="s">
        <v>76</v>
      </c>
      <c r="D110" s="36" t="s">
        <v>16</v>
      </c>
      <c r="E110" s="36" t="s">
        <v>110</v>
      </c>
      <c r="F110" s="36" t="s">
        <v>111</v>
      </c>
      <c r="G110" s="36" t="s">
        <v>12</v>
      </c>
      <c r="H110" s="36" t="s">
        <v>6</v>
      </c>
      <c r="I110" s="36" t="s">
        <v>103</v>
      </c>
      <c r="J110" s="44" t="s">
        <v>87</v>
      </c>
      <c r="K110" s="28">
        <f>K111</f>
        <v>537600</v>
      </c>
    </row>
    <row r="111" spans="1:13" ht="24">
      <c r="A111" s="12">
        <v>99</v>
      </c>
      <c r="B111" s="21" t="s">
        <v>5</v>
      </c>
      <c r="C111" s="36" t="s">
        <v>76</v>
      </c>
      <c r="D111" s="36" t="s">
        <v>16</v>
      </c>
      <c r="E111" s="36" t="s">
        <v>110</v>
      </c>
      <c r="F111" s="36" t="s">
        <v>111</v>
      </c>
      <c r="G111" s="36" t="s">
        <v>40</v>
      </c>
      <c r="H111" s="36" t="s">
        <v>6</v>
      </c>
      <c r="I111" s="36" t="s">
        <v>103</v>
      </c>
      <c r="J111" s="44" t="s">
        <v>88</v>
      </c>
      <c r="K111" s="28">
        <f>474500+63100</f>
        <v>537600</v>
      </c>
      <c r="M111" s="60"/>
    </row>
    <row r="112" spans="1:13" ht="24">
      <c r="A112" s="12">
        <v>100</v>
      </c>
      <c r="B112" s="36" t="s">
        <v>0</v>
      </c>
      <c r="C112" s="36" t="s">
        <v>76</v>
      </c>
      <c r="D112" s="36" t="s">
        <v>16</v>
      </c>
      <c r="E112" s="36" t="s">
        <v>110</v>
      </c>
      <c r="F112" s="36" t="s">
        <v>33</v>
      </c>
      <c r="G112" s="36" t="s">
        <v>12</v>
      </c>
      <c r="H112" s="36" t="s">
        <v>6</v>
      </c>
      <c r="I112" s="36" t="s">
        <v>103</v>
      </c>
      <c r="J112" s="44" t="s">
        <v>85</v>
      </c>
      <c r="K112" s="28">
        <f>K113</f>
        <v>6749200</v>
      </c>
    </row>
    <row r="113" spans="1:11" ht="24">
      <c r="A113" s="12">
        <v>101</v>
      </c>
      <c r="B113" s="36" t="s">
        <v>5</v>
      </c>
      <c r="C113" s="36" t="s">
        <v>76</v>
      </c>
      <c r="D113" s="36" t="s">
        <v>16</v>
      </c>
      <c r="E113" s="36" t="s">
        <v>110</v>
      </c>
      <c r="F113" s="36" t="s">
        <v>33</v>
      </c>
      <c r="G113" s="36" t="s">
        <v>40</v>
      </c>
      <c r="H113" s="36" t="s">
        <v>6</v>
      </c>
      <c r="I113" s="36" t="s">
        <v>103</v>
      </c>
      <c r="J113" s="44" t="s">
        <v>86</v>
      </c>
      <c r="K113" s="28">
        <f>6349200+400000</f>
        <v>6749200</v>
      </c>
    </row>
    <row r="114" spans="1:11" ht="24">
      <c r="A114" s="12">
        <v>102</v>
      </c>
      <c r="B114" s="36" t="s">
        <v>0</v>
      </c>
      <c r="C114" s="36" t="s">
        <v>76</v>
      </c>
      <c r="D114" s="36" t="s">
        <v>16</v>
      </c>
      <c r="E114" s="36" t="s">
        <v>110</v>
      </c>
      <c r="F114" s="36" t="s">
        <v>828</v>
      </c>
      <c r="G114" s="36" t="s">
        <v>12</v>
      </c>
      <c r="H114" s="36" t="s">
        <v>6</v>
      </c>
      <c r="I114" s="36" t="s">
        <v>103</v>
      </c>
      <c r="J114" s="87" t="s">
        <v>830</v>
      </c>
      <c r="K114" s="28">
        <f>K115</f>
        <v>16700</v>
      </c>
    </row>
    <row r="115" spans="1:11" ht="36">
      <c r="A115" s="12">
        <v>103</v>
      </c>
      <c r="B115" s="36" t="s">
        <v>5</v>
      </c>
      <c r="C115" s="36" t="s">
        <v>76</v>
      </c>
      <c r="D115" s="36" t="s">
        <v>16</v>
      </c>
      <c r="E115" s="36" t="s">
        <v>110</v>
      </c>
      <c r="F115" s="36" t="s">
        <v>828</v>
      </c>
      <c r="G115" s="36" t="s">
        <v>40</v>
      </c>
      <c r="H115" s="36" t="s">
        <v>6</v>
      </c>
      <c r="I115" s="36" t="s">
        <v>103</v>
      </c>
      <c r="J115" s="87" t="s">
        <v>829</v>
      </c>
      <c r="K115" s="28">
        <f>16700</f>
        <v>16700</v>
      </c>
    </row>
    <row r="116" spans="1:11">
      <c r="A116" s="12">
        <v>100</v>
      </c>
      <c r="B116" s="36" t="s">
        <v>0</v>
      </c>
      <c r="C116" s="36" t="s">
        <v>76</v>
      </c>
      <c r="D116" s="36" t="s">
        <v>16</v>
      </c>
      <c r="E116" s="36" t="s">
        <v>110</v>
      </c>
      <c r="F116" s="36" t="s">
        <v>756</v>
      </c>
      <c r="G116" s="36" t="s">
        <v>12</v>
      </c>
      <c r="H116" s="36" t="s">
        <v>6</v>
      </c>
      <c r="I116" s="36" t="s">
        <v>103</v>
      </c>
      <c r="J116" s="44" t="s">
        <v>757</v>
      </c>
      <c r="K116" s="28">
        <f>K117</f>
        <v>0</v>
      </c>
    </row>
    <row r="117" spans="1:11" ht="24">
      <c r="A117" s="12">
        <v>101</v>
      </c>
      <c r="B117" s="36" t="s">
        <v>5</v>
      </c>
      <c r="C117" s="36" t="s">
        <v>76</v>
      </c>
      <c r="D117" s="36" t="s">
        <v>16</v>
      </c>
      <c r="E117" s="36" t="s">
        <v>110</v>
      </c>
      <c r="F117" s="36" t="s">
        <v>756</v>
      </c>
      <c r="G117" s="36" t="s">
        <v>40</v>
      </c>
      <c r="H117" s="36" t="s">
        <v>6</v>
      </c>
      <c r="I117" s="36" t="s">
        <v>103</v>
      </c>
      <c r="J117" s="44" t="s">
        <v>758</v>
      </c>
      <c r="K117" s="28">
        <f>142400-142400</f>
        <v>0</v>
      </c>
    </row>
    <row r="118" spans="1:11">
      <c r="A118" s="12">
        <v>104</v>
      </c>
      <c r="B118" s="21" t="s">
        <v>0</v>
      </c>
      <c r="C118" s="36" t="s">
        <v>76</v>
      </c>
      <c r="D118" s="36" t="s">
        <v>16</v>
      </c>
      <c r="E118" s="36" t="s">
        <v>112</v>
      </c>
      <c r="F118" s="36" t="s">
        <v>82</v>
      </c>
      <c r="G118" s="36" t="s">
        <v>12</v>
      </c>
      <c r="H118" s="36" t="s">
        <v>6</v>
      </c>
      <c r="I118" s="36" t="s">
        <v>103</v>
      </c>
      <c r="J118" s="44" t="s">
        <v>98</v>
      </c>
      <c r="K118" s="28">
        <f>K119</f>
        <v>123093300</v>
      </c>
    </row>
    <row r="119" spans="1:11">
      <c r="A119" s="12">
        <v>105</v>
      </c>
      <c r="B119" s="21" t="s">
        <v>5</v>
      </c>
      <c r="C119" s="36" t="s">
        <v>76</v>
      </c>
      <c r="D119" s="36" t="s">
        <v>16</v>
      </c>
      <c r="E119" s="36" t="s">
        <v>112</v>
      </c>
      <c r="F119" s="36" t="s">
        <v>82</v>
      </c>
      <c r="G119" s="36" t="s">
        <v>40</v>
      </c>
      <c r="H119" s="36" t="s">
        <v>6</v>
      </c>
      <c r="I119" s="36" t="s">
        <v>103</v>
      </c>
      <c r="J119" s="44" t="s">
        <v>99</v>
      </c>
      <c r="K119" s="28">
        <f>K122+K121</f>
        <v>123093300</v>
      </c>
    </row>
    <row r="120" spans="1:11">
      <c r="A120" s="12">
        <v>106</v>
      </c>
      <c r="B120" s="21"/>
      <c r="C120" s="36"/>
      <c r="D120" s="36"/>
      <c r="E120" s="36"/>
      <c r="F120" s="36"/>
      <c r="G120" s="36"/>
      <c r="H120" s="36"/>
      <c r="I120" s="36"/>
      <c r="J120" s="44" t="s">
        <v>80</v>
      </c>
      <c r="K120" s="28"/>
    </row>
    <row r="121" spans="1:11" ht="36">
      <c r="A121" s="12">
        <v>107</v>
      </c>
      <c r="B121" s="21"/>
      <c r="C121" s="36"/>
      <c r="D121" s="36"/>
      <c r="E121" s="36"/>
      <c r="F121" s="36"/>
      <c r="G121" s="36"/>
      <c r="H121" s="36"/>
      <c r="I121" s="36"/>
      <c r="J121" s="44" t="s">
        <v>100</v>
      </c>
      <c r="K121" s="28">
        <f>59981000+1106000-1008400</f>
        <v>60078600</v>
      </c>
    </row>
    <row r="122" spans="1:11" ht="60">
      <c r="A122" s="12">
        <v>108</v>
      </c>
      <c r="B122" s="21"/>
      <c r="C122" s="36"/>
      <c r="D122" s="36"/>
      <c r="E122" s="36"/>
      <c r="F122" s="36"/>
      <c r="G122" s="36"/>
      <c r="H122" s="36"/>
      <c r="I122" s="36"/>
      <c r="J122" s="44" t="s">
        <v>101</v>
      </c>
      <c r="K122" s="28">
        <f>66790000-4312000+1280000+756700-1500000</f>
        <v>63014700</v>
      </c>
    </row>
    <row r="123" spans="1:11">
      <c r="A123" s="12">
        <v>109</v>
      </c>
      <c r="B123" s="21" t="s">
        <v>0</v>
      </c>
      <c r="C123" s="36" t="s">
        <v>76</v>
      </c>
      <c r="D123" s="36" t="s">
        <v>16</v>
      </c>
      <c r="E123" s="36" t="s">
        <v>588</v>
      </c>
      <c r="F123" s="36" t="s">
        <v>0</v>
      </c>
      <c r="G123" s="36" t="s">
        <v>12</v>
      </c>
      <c r="H123" s="36" t="s">
        <v>6</v>
      </c>
      <c r="I123" s="36" t="s">
        <v>103</v>
      </c>
      <c r="J123" s="44" t="s">
        <v>589</v>
      </c>
      <c r="K123" s="28">
        <f>K124+K127</f>
        <v>9946792</v>
      </c>
    </row>
    <row r="124" spans="1:11" ht="36">
      <c r="A124" s="12">
        <v>110</v>
      </c>
      <c r="B124" s="21" t="s">
        <v>0</v>
      </c>
      <c r="C124" s="36" t="s">
        <v>76</v>
      </c>
      <c r="D124" s="36" t="s">
        <v>16</v>
      </c>
      <c r="E124" s="36" t="s">
        <v>967</v>
      </c>
      <c r="F124" s="36" t="s">
        <v>968</v>
      </c>
      <c r="G124" s="36" t="s">
        <v>12</v>
      </c>
      <c r="H124" s="36" t="s">
        <v>6</v>
      </c>
      <c r="I124" s="36" t="s">
        <v>103</v>
      </c>
      <c r="J124" s="44" t="s">
        <v>969</v>
      </c>
      <c r="K124" s="28">
        <f>K125</f>
        <v>1886600</v>
      </c>
    </row>
    <row r="125" spans="1:11" ht="36">
      <c r="A125" s="12">
        <v>111</v>
      </c>
      <c r="B125" s="21" t="s">
        <v>5</v>
      </c>
      <c r="C125" s="36" t="s">
        <v>76</v>
      </c>
      <c r="D125" s="36" t="s">
        <v>16</v>
      </c>
      <c r="E125" s="36" t="s">
        <v>967</v>
      </c>
      <c r="F125" s="36" t="s">
        <v>968</v>
      </c>
      <c r="G125" s="36" t="s">
        <v>40</v>
      </c>
      <c r="H125" s="36" t="s">
        <v>6</v>
      </c>
      <c r="I125" s="36" t="s">
        <v>103</v>
      </c>
      <c r="J125" s="44" t="s">
        <v>970</v>
      </c>
      <c r="K125" s="28">
        <f>1916500-29900</f>
        <v>1886600</v>
      </c>
    </row>
    <row r="126" spans="1:11">
      <c r="A126" s="12">
        <v>112</v>
      </c>
      <c r="B126" s="21" t="s">
        <v>0</v>
      </c>
      <c r="C126" s="36" t="s">
        <v>76</v>
      </c>
      <c r="D126" s="36" t="s">
        <v>16</v>
      </c>
      <c r="E126" s="36" t="s">
        <v>590</v>
      </c>
      <c r="F126" s="36" t="s">
        <v>82</v>
      </c>
      <c r="G126" s="36" t="s">
        <v>12</v>
      </c>
      <c r="H126" s="36" t="s">
        <v>6</v>
      </c>
      <c r="I126" s="36" t="s">
        <v>103</v>
      </c>
      <c r="J126" s="44" t="s">
        <v>971</v>
      </c>
      <c r="K126" s="28">
        <f>K127</f>
        <v>8060192</v>
      </c>
    </row>
    <row r="127" spans="1:11">
      <c r="A127" s="12">
        <v>113</v>
      </c>
      <c r="B127" s="21" t="s">
        <v>5</v>
      </c>
      <c r="C127" s="36" t="s">
        <v>76</v>
      </c>
      <c r="D127" s="36" t="s">
        <v>16</v>
      </c>
      <c r="E127" s="36" t="s">
        <v>590</v>
      </c>
      <c r="F127" s="36" t="s">
        <v>82</v>
      </c>
      <c r="G127" s="36" t="s">
        <v>40</v>
      </c>
      <c r="H127" s="36" t="s">
        <v>6</v>
      </c>
      <c r="I127" s="36" t="s">
        <v>103</v>
      </c>
      <c r="J127" s="44" t="s">
        <v>591</v>
      </c>
      <c r="K127" s="28">
        <f>K129+K130+K131+K132+K133+K134+K135</f>
        <v>8060192</v>
      </c>
    </row>
    <row r="128" spans="1:11">
      <c r="A128" s="12">
        <v>114</v>
      </c>
      <c r="B128" s="21"/>
      <c r="C128" s="36"/>
      <c r="D128" s="36"/>
      <c r="E128" s="36"/>
      <c r="F128" s="36"/>
      <c r="G128" s="36"/>
      <c r="H128" s="36"/>
      <c r="I128" s="36"/>
      <c r="J128" s="44" t="s">
        <v>80</v>
      </c>
      <c r="K128" s="28"/>
    </row>
    <row r="129" spans="1:11" ht="60">
      <c r="A129" s="12">
        <v>115</v>
      </c>
      <c r="B129" s="21"/>
      <c r="C129" s="36"/>
      <c r="D129" s="36"/>
      <c r="E129" s="36"/>
      <c r="F129" s="36"/>
      <c r="G129" s="36"/>
      <c r="H129" s="36"/>
      <c r="I129" s="36"/>
      <c r="J129" s="44" t="s">
        <v>825</v>
      </c>
      <c r="K129" s="28">
        <f>100800-42800</f>
        <v>58000</v>
      </c>
    </row>
    <row r="130" spans="1:11" ht="72">
      <c r="A130" s="12">
        <v>116</v>
      </c>
      <c r="B130" s="21"/>
      <c r="C130" s="36"/>
      <c r="D130" s="36"/>
      <c r="E130" s="36"/>
      <c r="F130" s="36"/>
      <c r="G130" s="36"/>
      <c r="H130" s="36"/>
      <c r="I130" s="36"/>
      <c r="J130" s="44" t="s">
        <v>831</v>
      </c>
      <c r="K130" s="28">
        <f>2072500</f>
        <v>2072500</v>
      </c>
    </row>
    <row r="131" spans="1:11" ht="36">
      <c r="A131" s="12">
        <v>118</v>
      </c>
      <c r="B131" s="21"/>
      <c r="C131" s="36"/>
      <c r="D131" s="36"/>
      <c r="E131" s="36"/>
      <c r="F131" s="36"/>
      <c r="G131" s="36"/>
      <c r="H131" s="36"/>
      <c r="I131" s="36"/>
      <c r="J131" s="44" t="s">
        <v>898</v>
      </c>
      <c r="K131" s="28">
        <f>925200+1388100+283200</f>
        <v>2596500</v>
      </c>
    </row>
    <row r="132" spans="1:11" ht="48">
      <c r="A132" s="12">
        <v>119</v>
      </c>
      <c r="B132" s="21"/>
      <c r="C132" s="36"/>
      <c r="D132" s="36"/>
      <c r="E132" s="36"/>
      <c r="F132" s="36"/>
      <c r="G132" s="36"/>
      <c r="H132" s="36"/>
      <c r="I132" s="36"/>
      <c r="J132" s="44" t="s">
        <v>978</v>
      </c>
      <c r="K132" s="28">
        <v>219000</v>
      </c>
    </row>
    <row r="133" spans="1:11" ht="24">
      <c r="A133" s="12">
        <v>120</v>
      </c>
      <c r="B133" s="21"/>
      <c r="C133" s="36"/>
      <c r="D133" s="36"/>
      <c r="E133" s="36"/>
      <c r="F133" s="36"/>
      <c r="G133" s="36"/>
      <c r="H133" s="36"/>
      <c r="I133" s="36"/>
      <c r="J133" s="44" t="s">
        <v>961</v>
      </c>
      <c r="K133" s="28">
        <f>3000000</f>
        <v>3000000</v>
      </c>
    </row>
    <row r="134" spans="1:11" ht="36">
      <c r="A134" s="12">
        <v>117</v>
      </c>
      <c r="B134" s="21"/>
      <c r="C134" s="36"/>
      <c r="D134" s="36"/>
      <c r="E134" s="36"/>
      <c r="F134" s="36"/>
      <c r="G134" s="36"/>
      <c r="H134" s="36"/>
      <c r="I134" s="36"/>
      <c r="J134" s="44" t="s">
        <v>1006</v>
      </c>
      <c r="K134" s="28">
        <v>43072</v>
      </c>
    </row>
    <row r="135" spans="1:11" ht="48">
      <c r="A135" s="12"/>
      <c r="B135" s="21"/>
      <c r="C135" s="36"/>
      <c r="D135" s="36"/>
      <c r="E135" s="36"/>
      <c r="F135" s="36"/>
      <c r="G135" s="36"/>
      <c r="H135" s="36"/>
      <c r="I135" s="36"/>
      <c r="J135" s="44" t="s">
        <v>1007</v>
      </c>
      <c r="K135" s="28">
        <v>71120</v>
      </c>
    </row>
    <row r="136" spans="1:11" ht="45.6">
      <c r="A136" s="12">
        <v>121</v>
      </c>
      <c r="B136" s="19" t="s">
        <v>0</v>
      </c>
      <c r="C136" s="35" t="s">
        <v>76</v>
      </c>
      <c r="D136" s="35" t="s">
        <v>855</v>
      </c>
      <c r="E136" s="35" t="s">
        <v>12</v>
      </c>
      <c r="F136" s="35" t="s">
        <v>0</v>
      </c>
      <c r="G136" s="35" t="s">
        <v>12</v>
      </c>
      <c r="H136" s="35" t="s">
        <v>6</v>
      </c>
      <c r="I136" s="35" t="s">
        <v>0</v>
      </c>
      <c r="J136" s="88" t="s">
        <v>960</v>
      </c>
      <c r="K136" s="31">
        <f>K137</f>
        <v>220000</v>
      </c>
    </row>
    <row r="137" spans="1:11" ht="48">
      <c r="A137" s="12">
        <v>122</v>
      </c>
      <c r="B137" s="21" t="s">
        <v>0</v>
      </c>
      <c r="C137" s="36" t="s">
        <v>76</v>
      </c>
      <c r="D137" s="36" t="s">
        <v>855</v>
      </c>
      <c r="E137" s="36" t="s">
        <v>12</v>
      </c>
      <c r="F137" s="36" t="s">
        <v>0</v>
      </c>
      <c r="G137" s="36" t="s">
        <v>12</v>
      </c>
      <c r="H137" s="36" t="s">
        <v>6</v>
      </c>
      <c r="I137" s="36" t="s">
        <v>103</v>
      </c>
      <c r="J137" s="44" t="s">
        <v>856</v>
      </c>
      <c r="K137" s="28">
        <f>K138</f>
        <v>220000</v>
      </c>
    </row>
    <row r="138" spans="1:11" ht="48">
      <c r="A138" s="12">
        <v>123</v>
      </c>
      <c r="B138" s="21" t="s">
        <v>0</v>
      </c>
      <c r="C138" s="36" t="s">
        <v>76</v>
      </c>
      <c r="D138" s="36" t="s">
        <v>855</v>
      </c>
      <c r="E138" s="36" t="s">
        <v>12</v>
      </c>
      <c r="F138" s="36" t="s">
        <v>0</v>
      </c>
      <c r="G138" s="36" t="s">
        <v>40</v>
      </c>
      <c r="H138" s="36" t="s">
        <v>6</v>
      </c>
      <c r="I138" s="36" t="s">
        <v>103</v>
      </c>
      <c r="J138" s="44" t="s">
        <v>857</v>
      </c>
      <c r="K138" s="28">
        <f>K139</f>
        <v>220000</v>
      </c>
    </row>
    <row r="139" spans="1:11" ht="24">
      <c r="A139" s="12">
        <v>124</v>
      </c>
      <c r="B139" s="21" t="s">
        <v>0</v>
      </c>
      <c r="C139" s="36" t="s">
        <v>76</v>
      </c>
      <c r="D139" s="36" t="s">
        <v>855</v>
      </c>
      <c r="E139" s="36" t="s">
        <v>40</v>
      </c>
      <c r="F139" s="36" t="s">
        <v>0</v>
      </c>
      <c r="G139" s="36" t="s">
        <v>40</v>
      </c>
      <c r="H139" s="36" t="s">
        <v>6</v>
      </c>
      <c r="I139" s="36" t="s">
        <v>103</v>
      </c>
      <c r="J139" s="44" t="s">
        <v>858</v>
      </c>
      <c r="K139" s="28">
        <f>K140</f>
        <v>220000</v>
      </c>
    </row>
    <row r="140" spans="1:11" ht="24">
      <c r="A140" s="12">
        <v>125</v>
      </c>
      <c r="B140" s="21" t="s">
        <v>5</v>
      </c>
      <c r="C140" s="36" t="s">
        <v>76</v>
      </c>
      <c r="D140" s="36" t="s">
        <v>855</v>
      </c>
      <c r="E140" s="36" t="s">
        <v>40</v>
      </c>
      <c r="F140" s="36" t="s">
        <v>19</v>
      </c>
      <c r="G140" s="36" t="s">
        <v>40</v>
      </c>
      <c r="H140" s="36" t="s">
        <v>6</v>
      </c>
      <c r="I140" s="36" t="s">
        <v>103</v>
      </c>
      <c r="J140" s="44" t="s">
        <v>962</v>
      </c>
      <c r="K140" s="28">
        <v>220000</v>
      </c>
    </row>
    <row r="141" spans="1:11">
      <c r="A141" s="12">
        <v>126</v>
      </c>
      <c r="B141" s="136"/>
      <c r="C141" s="137"/>
      <c r="D141" s="137"/>
      <c r="E141" s="137"/>
      <c r="F141" s="137"/>
      <c r="G141" s="137"/>
      <c r="H141" s="137"/>
      <c r="I141" s="138"/>
      <c r="J141" s="16" t="s">
        <v>102</v>
      </c>
      <c r="K141" s="62">
        <f>K9+K58</f>
        <v>889620901.47000003</v>
      </c>
    </row>
    <row r="142" spans="1:11">
      <c r="B142" s="63"/>
      <c r="C142" s="64"/>
      <c r="D142" s="64"/>
      <c r="E142" s="64"/>
      <c r="F142" s="64"/>
      <c r="G142" s="64"/>
      <c r="H142" s="64"/>
      <c r="I142" s="64"/>
    </row>
    <row r="143" spans="1:11">
      <c r="B143" s="63"/>
      <c r="C143" s="64"/>
      <c r="D143" s="64"/>
      <c r="E143" s="64"/>
      <c r="F143" s="64"/>
      <c r="G143" s="64"/>
      <c r="H143" s="64"/>
      <c r="I143" s="64"/>
    </row>
    <row r="144" spans="1:11">
      <c r="B144" s="63"/>
      <c r="C144" s="64"/>
      <c r="D144" s="64"/>
      <c r="E144" s="64"/>
      <c r="F144" s="64"/>
      <c r="G144" s="64"/>
      <c r="H144" s="64"/>
      <c r="I144" s="64"/>
    </row>
    <row r="145" spans="2:9">
      <c r="B145" s="63"/>
      <c r="C145" s="64"/>
      <c r="D145" s="64"/>
      <c r="E145" s="64"/>
      <c r="F145" s="64"/>
      <c r="G145" s="64"/>
      <c r="H145" s="64"/>
      <c r="I145" s="64"/>
    </row>
    <row r="146" spans="2:9">
      <c r="B146" s="63"/>
      <c r="C146" s="64"/>
      <c r="D146" s="64"/>
      <c r="E146" s="64"/>
      <c r="F146" s="64"/>
      <c r="G146" s="64"/>
      <c r="H146" s="64"/>
      <c r="I146" s="64"/>
    </row>
    <row r="147" spans="2:9">
      <c r="B147" s="63"/>
      <c r="C147" s="64"/>
      <c r="D147" s="64"/>
      <c r="E147" s="64"/>
      <c r="F147" s="64"/>
      <c r="G147" s="64"/>
      <c r="H147" s="64"/>
      <c r="I147" s="64"/>
    </row>
    <row r="148" spans="2:9">
      <c r="B148" s="63"/>
      <c r="C148" s="64"/>
      <c r="D148" s="64"/>
      <c r="E148" s="64"/>
      <c r="F148" s="64"/>
      <c r="G148" s="64"/>
      <c r="H148" s="64"/>
      <c r="I148" s="64"/>
    </row>
    <row r="149" spans="2:9">
      <c r="B149" s="63"/>
      <c r="C149" s="64"/>
      <c r="D149" s="64"/>
      <c r="E149" s="64"/>
      <c r="F149" s="64"/>
      <c r="G149" s="64"/>
      <c r="H149" s="64"/>
      <c r="I149" s="64"/>
    </row>
    <row r="150" spans="2:9">
      <c r="B150" s="63"/>
      <c r="C150" s="64"/>
      <c r="D150" s="64"/>
      <c r="E150" s="64"/>
      <c r="F150" s="64"/>
      <c r="G150" s="64"/>
      <c r="H150" s="64"/>
      <c r="I150" s="64"/>
    </row>
    <row r="151" spans="2:9">
      <c r="B151" s="63"/>
      <c r="C151" s="64"/>
      <c r="D151" s="64"/>
      <c r="E151" s="64"/>
      <c r="F151" s="64"/>
      <c r="G151" s="64"/>
      <c r="H151" s="64"/>
      <c r="I151" s="64"/>
    </row>
    <row r="152" spans="2:9">
      <c r="B152" s="63"/>
      <c r="C152" s="64"/>
      <c r="D152" s="64"/>
      <c r="E152" s="64"/>
      <c r="F152" s="64"/>
      <c r="G152" s="64"/>
      <c r="H152" s="64"/>
      <c r="I152" s="64"/>
    </row>
    <row r="153" spans="2:9">
      <c r="B153" s="63"/>
      <c r="C153" s="64"/>
      <c r="D153" s="64"/>
      <c r="E153" s="64"/>
      <c r="F153" s="64"/>
      <c r="G153" s="64"/>
      <c r="H153" s="64"/>
      <c r="I153" s="64"/>
    </row>
    <row r="154" spans="2:9">
      <c r="B154" s="63"/>
      <c r="C154" s="64"/>
      <c r="D154" s="64"/>
      <c r="E154" s="64"/>
      <c r="F154" s="64"/>
      <c r="G154" s="64"/>
      <c r="H154" s="64"/>
      <c r="I154" s="64"/>
    </row>
    <row r="155" spans="2:9">
      <c r="B155" s="63"/>
      <c r="C155" s="64"/>
      <c r="D155" s="64"/>
      <c r="E155" s="64"/>
      <c r="F155" s="64"/>
      <c r="G155" s="64"/>
      <c r="H155" s="64"/>
      <c r="I155" s="64"/>
    </row>
    <row r="156" spans="2:9">
      <c r="B156" s="63"/>
      <c r="C156" s="64"/>
      <c r="D156" s="64"/>
      <c r="E156" s="64"/>
      <c r="F156" s="64"/>
      <c r="G156" s="64"/>
      <c r="H156" s="64"/>
      <c r="I156" s="64"/>
    </row>
    <row r="157" spans="2:9">
      <c r="B157" s="63"/>
      <c r="C157" s="64"/>
      <c r="D157" s="64"/>
      <c r="E157" s="64"/>
      <c r="F157" s="64"/>
      <c r="G157" s="64"/>
      <c r="H157" s="64"/>
      <c r="I157" s="64"/>
    </row>
    <row r="158" spans="2:9">
      <c r="B158" s="63"/>
      <c r="C158" s="64"/>
      <c r="D158" s="64"/>
      <c r="E158" s="64"/>
      <c r="F158" s="64"/>
      <c r="G158" s="64"/>
      <c r="H158" s="64"/>
      <c r="I158" s="64"/>
    </row>
    <row r="159" spans="2:9">
      <c r="B159" s="63"/>
      <c r="C159" s="64"/>
      <c r="D159" s="64"/>
      <c r="E159" s="64"/>
      <c r="F159" s="64"/>
      <c r="G159" s="64"/>
      <c r="H159" s="64"/>
      <c r="I159" s="64"/>
    </row>
    <row r="160" spans="2:9">
      <c r="B160" s="63"/>
      <c r="C160" s="64"/>
      <c r="D160" s="64"/>
      <c r="E160" s="64"/>
      <c r="F160" s="64"/>
      <c r="G160" s="64"/>
      <c r="H160" s="64"/>
      <c r="I160" s="64"/>
    </row>
    <row r="161" spans="2:9">
      <c r="B161" s="63"/>
      <c r="C161" s="64"/>
      <c r="D161" s="64"/>
      <c r="E161" s="64"/>
      <c r="F161" s="64"/>
      <c r="G161" s="64"/>
      <c r="H161" s="64"/>
      <c r="I161" s="64"/>
    </row>
    <row r="162" spans="2:9">
      <c r="B162" s="63"/>
      <c r="C162" s="64"/>
      <c r="D162" s="64"/>
      <c r="E162" s="64"/>
      <c r="F162" s="64"/>
      <c r="G162" s="64"/>
      <c r="H162" s="64"/>
      <c r="I162" s="64"/>
    </row>
    <row r="163" spans="2:9">
      <c r="B163" s="63"/>
      <c r="C163" s="64"/>
      <c r="D163" s="64"/>
      <c r="E163" s="64"/>
      <c r="F163" s="64"/>
      <c r="G163" s="64"/>
      <c r="H163" s="64"/>
      <c r="I163" s="64"/>
    </row>
    <row r="164" spans="2:9">
      <c r="B164" s="63"/>
      <c r="C164" s="64"/>
      <c r="D164" s="64"/>
      <c r="E164" s="64"/>
      <c r="F164" s="64"/>
      <c r="G164" s="64"/>
      <c r="H164" s="64"/>
      <c r="I164" s="64"/>
    </row>
    <row r="165" spans="2:9">
      <c r="B165" s="63"/>
      <c r="C165" s="64"/>
      <c r="D165" s="64"/>
      <c r="E165" s="64"/>
      <c r="F165" s="64"/>
      <c r="G165" s="64"/>
      <c r="H165" s="64"/>
      <c r="I165" s="64"/>
    </row>
    <row r="166" spans="2:9">
      <c r="B166" s="63"/>
      <c r="C166" s="64"/>
      <c r="D166" s="64"/>
      <c r="E166" s="64"/>
      <c r="F166" s="64"/>
      <c r="G166" s="64"/>
      <c r="H166" s="64"/>
      <c r="I166" s="64"/>
    </row>
    <row r="167" spans="2:9">
      <c r="B167" s="63"/>
      <c r="C167" s="64"/>
      <c r="D167" s="64"/>
      <c r="E167" s="64"/>
      <c r="F167" s="64"/>
      <c r="G167" s="64"/>
      <c r="H167" s="64"/>
      <c r="I167" s="64"/>
    </row>
    <row r="168" spans="2:9">
      <c r="B168" s="63"/>
      <c r="C168" s="64"/>
      <c r="D168" s="64"/>
      <c r="E168" s="64"/>
      <c r="F168" s="64"/>
      <c r="G168" s="64"/>
      <c r="H168" s="64"/>
      <c r="I168" s="64"/>
    </row>
    <row r="169" spans="2:9">
      <c r="B169" s="63"/>
      <c r="C169" s="64"/>
      <c r="D169" s="64"/>
      <c r="E169" s="64"/>
      <c r="F169" s="64"/>
      <c r="G169" s="64"/>
      <c r="H169" s="64"/>
      <c r="I169" s="64"/>
    </row>
    <row r="170" spans="2:9">
      <c r="B170" s="63"/>
      <c r="C170" s="64"/>
      <c r="D170" s="64"/>
      <c r="E170" s="64"/>
      <c r="F170" s="64"/>
      <c r="G170" s="64"/>
      <c r="H170" s="64"/>
      <c r="I170" s="64"/>
    </row>
    <row r="171" spans="2:9">
      <c r="B171" s="63"/>
      <c r="C171" s="64"/>
      <c r="D171" s="64"/>
      <c r="E171" s="64"/>
      <c r="F171" s="64"/>
      <c r="G171" s="64"/>
      <c r="H171" s="64"/>
      <c r="I171" s="64"/>
    </row>
    <row r="172" spans="2:9">
      <c r="B172" s="63"/>
      <c r="C172" s="64"/>
      <c r="D172" s="64"/>
      <c r="E172" s="64"/>
      <c r="F172" s="64"/>
      <c r="G172" s="64"/>
      <c r="H172" s="64"/>
      <c r="I172" s="64"/>
    </row>
    <row r="173" spans="2:9">
      <c r="B173" s="63"/>
      <c r="C173" s="64"/>
      <c r="D173" s="64"/>
      <c r="E173" s="64"/>
      <c r="F173" s="64"/>
      <c r="G173" s="64"/>
      <c r="H173" s="64"/>
      <c r="I173" s="64"/>
    </row>
    <row r="174" spans="2:9">
      <c r="B174" s="63"/>
      <c r="C174" s="64"/>
      <c r="D174" s="64"/>
      <c r="E174" s="64"/>
      <c r="F174" s="64"/>
      <c r="G174" s="64"/>
      <c r="H174" s="64"/>
      <c r="I174" s="64"/>
    </row>
    <row r="175" spans="2:9">
      <c r="B175" s="63"/>
      <c r="C175" s="64"/>
      <c r="D175" s="64"/>
      <c r="E175" s="64"/>
      <c r="F175" s="64"/>
      <c r="G175" s="64"/>
      <c r="H175" s="64"/>
      <c r="I175" s="64"/>
    </row>
    <row r="176" spans="2:9">
      <c r="B176" s="63"/>
      <c r="C176" s="64"/>
      <c r="D176" s="64"/>
      <c r="E176" s="64"/>
      <c r="F176" s="64"/>
      <c r="G176" s="64"/>
      <c r="H176" s="64"/>
      <c r="I176" s="64"/>
    </row>
    <row r="177" spans="2:9">
      <c r="B177" s="63"/>
      <c r="C177" s="64"/>
      <c r="D177" s="64"/>
      <c r="E177" s="64"/>
      <c r="F177" s="64"/>
      <c r="G177" s="64"/>
      <c r="H177" s="64"/>
      <c r="I177" s="64"/>
    </row>
    <row r="178" spans="2:9">
      <c r="B178" s="63"/>
      <c r="C178" s="64"/>
      <c r="D178" s="64"/>
      <c r="E178" s="64"/>
      <c r="F178" s="64"/>
      <c r="G178" s="64"/>
      <c r="H178" s="64"/>
      <c r="I178" s="64"/>
    </row>
    <row r="179" spans="2:9">
      <c r="B179" s="63"/>
      <c r="C179" s="64"/>
      <c r="D179" s="64"/>
      <c r="E179" s="64"/>
      <c r="F179" s="64"/>
      <c r="G179" s="64"/>
      <c r="H179" s="64"/>
      <c r="I179" s="64"/>
    </row>
    <row r="180" spans="2:9">
      <c r="B180" s="63"/>
      <c r="C180" s="64"/>
      <c r="D180" s="64"/>
      <c r="E180" s="64"/>
      <c r="F180" s="64"/>
      <c r="G180" s="64"/>
      <c r="H180" s="64"/>
      <c r="I180" s="64"/>
    </row>
    <row r="181" spans="2:9">
      <c r="B181" s="63"/>
      <c r="C181" s="64"/>
      <c r="D181" s="64"/>
      <c r="E181" s="64"/>
      <c r="F181" s="64"/>
      <c r="G181" s="64"/>
      <c r="H181" s="64"/>
      <c r="I181" s="64"/>
    </row>
    <row r="182" spans="2:9">
      <c r="B182" s="63"/>
      <c r="C182" s="64"/>
      <c r="D182" s="64"/>
      <c r="E182" s="64"/>
      <c r="F182" s="64"/>
      <c r="G182" s="64"/>
      <c r="H182" s="64"/>
      <c r="I182" s="64"/>
    </row>
    <row r="183" spans="2:9">
      <c r="B183" s="63"/>
      <c r="C183" s="64"/>
      <c r="D183" s="64"/>
      <c r="E183" s="64"/>
      <c r="F183" s="64"/>
      <c r="G183" s="64"/>
      <c r="H183" s="64"/>
      <c r="I183" s="64"/>
    </row>
    <row r="184" spans="2:9">
      <c r="B184" s="63"/>
      <c r="C184" s="64"/>
      <c r="D184" s="64"/>
      <c r="E184" s="64"/>
      <c r="F184" s="64"/>
      <c r="G184" s="64"/>
      <c r="H184" s="64"/>
      <c r="I184" s="64"/>
    </row>
    <row r="185" spans="2:9">
      <c r="B185" s="63"/>
      <c r="C185" s="64"/>
      <c r="D185" s="64"/>
      <c r="E185" s="64"/>
      <c r="F185" s="64"/>
      <c r="G185" s="64"/>
      <c r="H185" s="64"/>
      <c r="I185" s="64"/>
    </row>
    <row r="186" spans="2:9">
      <c r="B186" s="63"/>
      <c r="C186" s="64"/>
      <c r="D186" s="64"/>
      <c r="E186" s="64"/>
      <c r="F186" s="64"/>
      <c r="G186" s="64"/>
      <c r="H186" s="64"/>
      <c r="I186" s="64"/>
    </row>
    <row r="187" spans="2:9">
      <c r="B187" s="63"/>
      <c r="C187" s="64"/>
      <c r="D187" s="64"/>
      <c r="E187" s="64"/>
      <c r="F187" s="64"/>
      <c r="G187" s="64"/>
      <c r="H187" s="64"/>
      <c r="I187" s="64"/>
    </row>
    <row r="188" spans="2:9">
      <c r="B188" s="63"/>
      <c r="C188" s="64"/>
      <c r="D188" s="64"/>
      <c r="E188" s="64"/>
      <c r="F188" s="64"/>
      <c r="G188" s="64"/>
      <c r="H188" s="64"/>
      <c r="I188" s="64"/>
    </row>
    <row r="189" spans="2:9">
      <c r="B189" s="63"/>
      <c r="C189" s="64"/>
      <c r="D189" s="64"/>
      <c r="E189" s="64"/>
      <c r="F189" s="64"/>
      <c r="G189" s="64"/>
      <c r="H189" s="64"/>
      <c r="I189" s="64"/>
    </row>
    <row r="190" spans="2:9">
      <c r="B190" s="63"/>
      <c r="C190" s="64"/>
      <c r="D190" s="64"/>
      <c r="E190" s="64"/>
      <c r="F190" s="64"/>
      <c r="G190" s="64"/>
      <c r="H190" s="64"/>
      <c r="I190" s="64"/>
    </row>
    <row r="191" spans="2:9">
      <c r="B191" s="63"/>
      <c r="C191" s="64"/>
      <c r="D191" s="64"/>
      <c r="E191" s="64"/>
      <c r="F191" s="64"/>
      <c r="G191" s="64"/>
      <c r="H191" s="64"/>
      <c r="I191" s="64"/>
    </row>
    <row r="192" spans="2:9">
      <c r="B192" s="63"/>
      <c r="C192" s="64"/>
      <c r="D192" s="64"/>
      <c r="E192" s="64"/>
      <c r="F192" s="64"/>
      <c r="G192" s="64"/>
      <c r="H192" s="64"/>
      <c r="I192" s="64"/>
    </row>
    <row r="193" spans="2:9">
      <c r="B193" s="63"/>
      <c r="C193" s="64"/>
      <c r="D193" s="64"/>
      <c r="E193" s="64"/>
      <c r="F193" s="64"/>
      <c r="G193" s="64"/>
      <c r="H193" s="64"/>
      <c r="I193" s="64"/>
    </row>
    <row r="194" spans="2:9">
      <c r="B194" s="63"/>
      <c r="C194" s="64"/>
      <c r="D194" s="64"/>
      <c r="E194" s="64"/>
      <c r="F194" s="64"/>
      <c r="G194" s="64"/>
      <c r="H194" s="64"/>
      <c r="I194" s="64"/>
    </row>
    <row r="195" spans="2:9">
      <c r="B195" s="63"/>
      <c r="C195" s="64"/>
      <c r="D195" s="64"/>
      <c r="E195" s="64"/>
      <c r="F195" s="64"/>
      <c r="G195" s="64"/>
      <c r="H195" s="64"/>
      <c r="I195" s="64"/>
    </row>
    <row r="196" spans="2:9">
      <c r="B196" s="63"/>
      <c r="C196" s="64"/>
      <c r="D196" s="64"/>
      <c r="E196" s="64"/>
      <c r="F196" s="64"/>
      <c r="G196" s="64"/>
      <c r="H196" s="64"/>
      <c r="I196" s="64"/>
    </row>
    <row r="197" spans="2:9">
      <c r="B197" s="63"/>
      <c r="C197" s="64"/>
      <c r="D197" s="64"/>
      <c r="E197" s="64"/>
      <c r="F197" s="64"/>
      <c r="G197" s="64"/>
      <c r="H197" s="64"/>
      <c r="I197" s="64"/>
    </row>
    <row r="198" spans="2:9">
      <c r="B198" s="63"/>
      <c r="C198" s="64"/>
      <c r="D198" s="64"/>
      <c r="E198" s="64"/>
      <c r="F198" s="64"/>
      <c r="G198" s="64"/>
      <c r="H198" s="64"/>
      <c r="I198" s="64"/>
    </row>
    <row r="199" spans="2:9">
      <c r="B199" s="63"/>
      <c r="C199" s="64"/>
      <c r="D199" s="64"/>
      <c r="E199" s="64"/>
      <c r="F199" s="64"/>
      <c r="G199" s="64"/>
      <c r="H199" s="64"/>
      <c r="I199" s="64"/>
    </row>
    <row r="200" spans="2:9">
      <c r="B200" s="63"/>
      <c r="C200" s="64"/>
      <c r="D200" s="64"/>
      <c r="E200" s="64"/>
      <c r="F200" s="64"/>
      <c r="G200" s="64"/>
      <c r="H200" s="64"/>
      <c r="I200" s="64"/>
    </row>
    <row r="201" spans="2:9">
      <c r="B201" s="63"/>
      <c r="C201" s="64"/>
      <c r="D201" s="64"/>
      <c r="E201" s="64"/>
      <c r="F201" s="64"/>
      <c r="G201" s="64"/>
      <c r="H201" s="64"/>
      <c r="I201" s="64"/>
    </row>
    <row r="202" spans="2:9">
      <c r="B202" s="63"/>
      <c r="C202" s="64"/>
      <c r="D202" s="64"/>
      <c r="E202" s="64"/>
      <c r="F202" s="64"/>
      <c r="G202" s="64"/>
      <c r="H202" s="64"/>
      <c r="I202" s="64"/>
    </row>
    <row r="203" spans="2:9">
      <c r="B203" s="63"/>
      <c r="C203" s="64"/>
      <c r="D203" s="64"/>
      <c r="E203" s="64"/>
      <c r="F203" s="64"/>
      <c r="G203" s="64"/>
      <c r="H203" s="64"/>
      <c r="I203" s="64"/>
    </row>
    <row r="204" spans="2:9">
      <c r="B204" s="63"/>
      <c r="C204" s="64"/>
      <c r="D204" s="64"/>
      <c r="E204" s="64"/>
      <c r="F204" s="64"/>
      <c r="G204" s="64"/>
      <c r="H204" s="64"/>
      <c r="I204" s="64"/>
    </row>
    <row r="205" spans="2:9">
      <c r="B205" s="63"/>
      <c r="C205" s="64"/>
      <c r="D205" s="64"/>
      <c r="E205" s="64"/>
      <c r="F205" s="64"/>
      <c r="G205" s="64"/>
      <c r="H205" s="64"/>
      <c r="I205" s="64"/>
    </row>
    <row r="206" spans="2:9">
      <c r="B206" s="63"/>
      <c r="C206" s="64"/>
      <c r="D206" s="64"/>
      <c r="E206" s="64"/>
      <c r="F206" s="64"/>
      <c r="G206" s="64"/>
      <c r="H206" s="64"/>
      <c r="I206" s="64"/>
    </row>
    <row r="207" spans="2:9">
      <c r="B207" s="63"/>
      <c r="C207" s="64"/>
      <c r="D207" s="64"/>
      <c r="E207" s="64"/>
      <c r="F207" s="64"/>
      <c r="G207" s="64"/>
      <c r="H207" s="64"/>
      <c r="I207" s="64"/>
    </row>
    <row r="208" spans="2:9">
      <c r="B208" s="63"/>
      <c r="C208" s="64"/>
      <c r="D208" s="64"/>
      <c r="E208" s="64"/>
      <c r="F208" s="64"/>
      <c r="G208" s="64"/>
      <c r="H208" s="64"/>
      <c r="I208" s="64"/>
    </row>
    <row r="209" spans="2:9">
      <c r="B209" s="63"/>
      <c r="C209" s="64"/>
      <c r="D209" s="64"/>
      <c r="E209" s="64"/>
      <c r="F209" s="64"/>
      <c r="G209" s="64"/>
      <c r="H209" s="64"/>
      <c r="I209" s="64"/>
    </row>
    <row r="210" spans="2:9">
      <c r="B210" s="63"/>
      <c r="C210" s="64"/>
      <c r="D210" s="64"/>
      <c r="E210" s="64"/>
      <c r="F210" s="64"/>
      <c r="G210" s="64"/>
      <c r="H210" s="64"/>
      <c r="I210" s="64"/>
    </row>
    <row r="211" spans="2:9">
      <c r="B211" s="63"/>
      <c r="C211" s="64"/>
      <c r="D211" s="64"/>
      <c r="E211" s="64"/>
      <c r="F211" s="64"/>
      <c r="G211" s="64"/>
      <c r="H211" s="64"/>
      <c r="I211" s="64"/>
    </row>
    <row r="212" spans="2:9">
      <c r="B212" s="63"/>
      <c r="C212" s="64"/>
      <c r="D212" s="64"/>
      <c r="E212" s="64"/>
      <c r="F212" s="64"/>
      <c r="G212" s="64"/>
      <c r="H212" s="64"/>
      <c r="I212" s="64"/>
    </row>
    <row r="213" spans="2:9">
      <c r="B213" s="63"/>
      <c r="C213" s="64"/>
      <c r="D213" s="64"/>
      <c r="E213" s="64"/>
      <c r="F213" s="64"/>
      <c r="G213" s="64"/>
      <c r="H213" s="64"/>
      <c r="I213" s="64"/>
    </row>
    <row r="214" spans="2:9">
      <c r="B214" s="63"/>
      <c r="C214" s="64"/>
      <c r="D214" s="64"/>
      <c r="E214" s="64"/>
      <c r="F214" s="64"/>
      <c r="G214" s="64"/>
      <c r="H214" s="64"/>
      <c r="I214" s="64"/>
    </row>
    <row r="215" spans="2:9">
      <c r="B215" s="63"/>
      <c r="C215" s="64"/>
      <c r="D215" s="64"/>
      <c r="E215" s="64"/>
      <c r="F215" s="64"/>
      <c r="G215" s="64"/>
      <c r="H215" s="64"/>
      <c r="I215" s="64"/>
    </row>
    <row r="216" spans="2:9">
      <c r="B216" s="63"/>
      <c r="C216" s="64"/>
      <c r="D216" s="64"/>
      <c r="E216" s="64"/>
      <c r="F216" s="64"/>
      <c r="G216" s="64"/>
      <c r="H216" s="64"/>
      <c r="I216" s="64"/>
    </row>
    <row r="217" spans="2:9">
      <c r="B217" s="63"/>
      <c r="C217" s="64"/>
      <c r="D217" s="64"/>
      <c r="E217" s="64"/>
      <c r="F217" s="64"/>
      <c r="G217" s="64"/>
      <c r="H217" s="64"/>
      <c r="I217" s="64"/>
    </row>
    <row r="218" spans="2:9">
      <c r="B218" s="63"/>
      <c r="C218" s="64"/>
      <c r="D218" s="64"/>
      <c r="E218" s="64"/>
      <c r="F218" s="64"/>
      <c r="G218" s="64"/>
      <c r="H218" s="64"/>
      <c r="I218" s="64"/>
    </row>
    <row r="219" spans="2:9">
      <c r="B219" s="63"/>
      <c r="C219" s="64"/>
      <c r="D219" s="64"/>
      <c r="E219" s="64"/>
      <c r="F219" s="64"/>
      <c r="G219" s="64"/>
      <c r="H219" s="64"/>
      <c r="I219" s="64"/>
    </row>
    <row r="220" spans="2:9">
      <c r="B220" s="63"/>
      <c r="C220" s="64"/>
      <c r="D220" s="64"/>
      <c r="E220" s="64"/>
      <c r="F220" s="64"/>
      <c r="G220" s="64"/>
      <c r="H220" s="64"/>
      <c r="I220" s="64"/>
    </row>
    <row r="221" spans="2:9">
      <c r="B221" s="63"/>
      <c r="C221" s="64"/>
      <c r="D221" s="64"/>
      <c r="E221" s="64"/>
      <c r="F221" s="64"/>
      <c r="G221" s="64"/>
      <c r="H221" s="64"/>
      <c r="I221" s="64"/>
    </row>
    <row r="222" spans="2:9">
      <c r="B222" s="63"/>
      <c r="C222" s="64"/>
      <c r="D222" s="64"/>
      <c r="E222" s="64"/>
      <c r="F222" s="64"/>
      <c r="G222" s="64"/>
      <c r="H222" s="64"/>
      <c r="I222" s="64"/>
    </row>
    <row r="223" spans="2:9">
      <c r="B223" s="63"/>
      <c r="C223" s="64"/>
      <c r="D223" s="64"/>
      <c r="E223" s="64"/>
      <c r="F223" s="64"/>
      <c r="G223" s="64"/>
      <c r="H223" s="64"/>
      <c r="I223" s="64"/>
    </row>
    <row r="224" spans="2:9">
      <c r="B224" s="63"/>
      <c r="C224" s="64"/>
      <c r="D224" s="64"/>
      <c r="E224" s="64"/>
      <c r="F224" s="64"/>
      <c r="G224" s="64"/>
      <c r="H224" s="64"/>
      <c r="I224" s="64"/>
    </row>
    <row r="225" spans="2:9">
      <c r="B225" s="63"/>
      <c r="C225" s="64"/>
      <c r="D225" s="64"/>
      <c r="E225" s="64"/>
      <c r="F225" s="64"/>
      <c r="G225" s="64"/>
      <c r="H225" s="64"/>
      <c r="I225" s="64"/>
    </row>
    <row r="226" spans="2:9">
      <c r="B226" s="63"/>
      <c r="C226" s="64"/>
      <c r="D226" s="64"/>
      <c r="E226" s="64"/>
      <c r="F226" s="64"/>
      <c r="G226" s="64"/>
      <c r="H226" s="64"/>
      <c r="I226" s="64"/>
    </row>
    <row r="227" spans="2:9">
      <c r="B227" s="63"/>
      <c r="C227" s="64"/>
      <c r="D227" s="64"/>
      <c r="E227" s="64"/>
      <c r="F227" s="64"/>
      <c r="G227" s="64"/>
      <c r="H227" s="64"/>
      <c r="I227" s="64"/>
    </row>
    <row r="228" spans="2:9">
      <c r="B228" s="63"/>
      <c r="C228" s="64"/>
      <c r="D228" s="64"/>
      <c r="E228" s="64"/>
      <c r="F228" s="64"/>
      <c r="G228" s="64"/>
      <c r="H228" s="64"/>
      <c r="I228" s="64"/>
    </row>
    <row r="229" spans="2:9">
      <c r="B229" s="63"/>
      <c r="C229" s="64"/>
      <c r="D229" s="64"/>
      <c r="E229" s="64"/>
      <c r="F229" s="64"/>
      <c r="G229" s="64"/>
      <c r="H229" s="64"/>
      <c r="I229" s="64"/>
    </row>
    <row r="230" spans="2:9">
      <c r="B230" s="63"/>
      <c r="C230" s="64"/>
      <c r="D230" s="64"/>
      <c r="E230" s="64"/>
      <c r="F230" s="64"/>
      <c r="G230" s="64"/>
      <c r="H230" s="64"/>
      <c r="I230" s="64"/>
    </row>
    <row r="231" spans="2:9">
      <c r="B231" s="63"/>
      <c r="C231" s="64"/>
      <c r="D231" s="64"/>
      <c r="E231" s="64"/>
      <c r="F231" s="64"/>
      <c r="G231" s="64"/>
      <c r="H231" s="64"/>
      <c r="I231" s="64"/>
    </row>
    <row r="232" spans="2:9">
      <c r="B232" s="63"/>
      <c r="C232" s="64"/>
      <c r="D232" s="64"/>
      <c r="E232" s="64"/>
      <c r="F232" s="64"/>
      <c r="G232" s="64"/>
      <c r="H232" s="64"/>
      <c r="I232" s="64"/>
    </row>
    <row r="233" spans="2:9">
      <c r="B233" s="63"/>
      <c r="C233" s="64"/>
      <c r="D233" s="64"/>
      <c r="E233" s="64"/>
      <c r="F233" s="64"/>
      <c r="G233" s="64"/>
      <c r="H233" s="64"/>
      <c r="I233" s="64"/>
    </row>
    <row r="234" spans="2:9">
      <c r="B234" s="63"/>
      <c r="C234" s="64"/>
      <c r="D234" s="64"/>
      <c r="E234" s="64"/>
      <c r="F234" s="64"/>
      <c r="G234" s="64"/>
      <c r="H234" s="64"/>
      <c r="I234" s="64"/>
    </row>
    <row r="235" spans="2:9">
      <c r="B235" s="63"/>
      <c r="C235" s="64"/>
      <c r="D235" s="64"/>
      <c r="E235" s="64"/>
      <c r="F235" s="64"/>
      <c r="G235" s="64"/>
      <c r="H235" s="64"/>
      <c r="I235" s="64"/>
    </row>
    <row r="236" spans="2:9">
      <c r="B236" s="63"/>
      <c r="C236" s="64"/>
      <c r="D236" s="64"/>
      <c r="E236" s="64"/>
      <c r="F236" s="64"/>
      <c r="G236" s="64"/>
      <c r="H236" s="64"/>
      <c r="I236" s="64"/>
    </row>
    <row r="237" spans="2:9">
      <c r="B237" s="63"/>
      <c r="C237" s="64"/>
      <c r="D237" s="64"/>
      <c r="E237" s="64"/>
      <c r="F237" s="64"/>
      <c r="G237" s="64"/>
      <c r="H237" s="64"/>
      <c r="I237" s="64"/>
    </row>
    <row r="238" spans="2:9">
      <c r="B238" s="63"/>
      <c r="C238" s="64"/>
      <c r="D238" s="64"/>
      <c r="E238" s="64"/>
      <c r="F238" s="64"/>
      <c r="G238" s="64"/>
      <c r="H238" s="64"/>
      <c r="I238" s="64"/>
    </row>
    <row r="239" spans="2:9">
      <c r="B239" s="63"/>
      <c r="C239" s="64"/>
      <c r="D239" s="64"/>
      <c r="E239" s="64"/>
      <c r="F239" s="64"/>
      <c r="G239" s="64"/>
      <c r="H239" s="64"/>
      <c r="I239" s="64"/>
    </row>
    <row r="240" spans="2:9">
      <c r="B240" s="63"/>
      <c r="C240" s="64"/>
      <c r="D240" s="64"/>
      <c r="E240" s="64"/>
      <c r="F240" s="64"/>
      <c r="G240" s="64"/>
      <c r="H240" s="64"/>
      <c r="I240" s="64"/>
    </row>
    <row r="241" spans="2:9">
      <c r="B241" s="63"/>
      <c r="C241" s="64"/>
      <c r="D241" s="64"/>
      <c r="E241" s="64"/>
      <c r="F241" s="64"/>
      <c r="G241" s="64"/>
      <c r="H241" s="64"/>
      <c r="I241" s="64"/>
    </row>
    <row r="242" spans="2:9">
      <c r="B242" s="63"/>
      <c r="C242" s="64"/>
      <c r="D242" s="64"/>
      <c r="E242" s="64"/>
      <c r="F242" s="64"/>
      <c r="G242" s="64"/>
      <c r="H242" s="64"/>
      <c r="I242" s="64"/>
    </row>
    <row r="243" spans="2:9">
      <c r="B243" s="63"/>
      <c r="C243" s="64"/>
      <c r="D243" s="64"/>
      <c r="E243" s="64"/>
      <c r="F243" s="64"/>
      <c r="G243" s="64"/>
      <c r="H243" s="64"/>
      <c r="I243" s="64"/>
    </row>
    <row r="244" spans="2:9">
      <c r="B244" s="63"/>
      <c r="C244" s="64"/>
      <c r="D244" s="64"/>
      <c r="E244" s="64"/>
      <c r="F244" s="64"/>
      <c r="G244" s="64"/>
      <c r="H244" s="64"/>
      <c r="I244" s="64"/>
    </row>
    <row r="245" spans="2:9">
      <c r="B245" s="63"/>
      <c r="C245" s="64"/>
      <c r="D245" s="64"/>
      <c r="E245" s="64"/>
      <c r="F245" s="64"/>
      <c r="G245" s="64"/>
      <c r="H245" s="64"/>
      <c r="I245" s="64"/>
    </row>
    <row r="246" spans="2:9">
      <c r="B246" s="63"/>
      <c r="C246" s="64"/>
      <c r="D246" s="64"/>
      <c r="E246" s="64"/>
      <c r="F246" s="64"/>
      <c r="G246" s="64"/>
      <c r="H246" s="64"/>
      <c r="I246" s="64"/>
    </row>
    <row r="247" spans="2:9">
      <c r="B247" s="63"/>
      <c r="C247" s="64"/>
      <c r="D247" s="64"/>
      <c r="E247" s="64"/>
      <c r="F247" s="64"/>
      <c r="G247" s="64"/>
      <c r="H247" s="64"/>
      <c r="I247" s="64"/>
    </row>
    <row r="248" spans="2:9">
      <c r="B248" s="63"/>
      <c r="C248" s="64"/>
      <c r="D248" s="64"/>
      <c r="E248" s="64"/>
      <c r="F248" s="64"/>
      <c r="G248" s="64"/>
      <c r="H248" s="64"/>
      <c r="I248" s="64"/>
    </row>
    <row r="249" spans="2:9">
      <c r="B249" s="63"/>
      <c r="C249" s="64"/>
      <c r="D249" s="64"/>
      <c r="E249" s="64"/>
      <c r="F249" s="64"/>
      <c r="G249" s="64"/>
      <c r="H249" s="64"/>
      <c r="I249" s="64"/>
    </row>
    <row r="250" spans="2:9">
      <c r="B250" s="63"/>
      <c r="C250" s="64"/>
      <c r="D250" s="64"/>
      <c r="E250" s="64"/>
      <c r="F250" s="64"/>
      <c r="G250" s="64"/>
      <c r="H250" s="64"/>
      <c r="I250" s="64"/>
    </row>
    <row r="251" spans="2:9">
      <c r="B251" s="63"/>
      <c r="C251" s="64"/>
      <c r="D251" s="64"/>
      <c r="E251" s="64"/>
      <c r="F251" s="64"/>
      <c r="G251" s="64"/>
      <c r="H251" s="64"/>
      <c r="I251" s="64"/>
    </row>
    <row r="252" spans="2:9">
      <c r="B252" s="63"/>
      <c r="C252" s="64"/>
      <c r="D252" s="64"/>
      <c r="E252" s="64"/>
      <c r="F252" s="64"/>
      <c r="G252" s="64"/>
      <c r="H252" s="64"/>
      <c r="I252" s="64"/>
    </row>
    <row r="253" spans="2:9">
      <c r="B253" s="63"/>
      <c r="C253" s="64"/>
      <c r="D253" s="64"/>
      <c r="E253" s="64"/>
      <c r="F253" s="64"/>
      <c r="G253" s="64"/>
      <c r="H253" s="64"/>
      <c r="I253" s="64"/>
    </row>
    <row r="254" spans="2:9">
      <c r="B254" s="63"/>
      <c r="C254" s="64"/>
      <c r="D254" s="64"/>
      <c r="E254" s="64"/>
      <c r="F254" s="64"/>
      <c r="G254" s="64"/>
      <c r="H254" s="64"/>
      <c r="I254" s="64"/>
    </row>
    <row r="255" spans="2:9">
      <c r="B255" s="63"/>
      <c r="C255" s="64"/>
      <c r="D255" s="64"/>
      <c r="E255" s="64"/>
      <c r="F255" s="64"/>
      <c r="G255" s="64"/>
      <c r="H255" s="64"/>
      <c r="I255" s="64"/>
    </row>
    <row r="256" spans="2:9">
      <c r="B256" s="63"/>
      <c r="C256" s="64"/>
      <c r="D256" s="64"/>
      <c r="E256" s="64"/>
      <c r="F256" s="64"/>
      <c r="G256" s="64"/>
      <c r="H256" s="64"/>
      <c r="I256" s="64"/>
    </row>
    <row r="257" spans="2:9">
      <c r="B257" s="63"/>
      <c r="C257" s="64"/>
      <c r="D257" s="64"/>
      <c r="E257" s="64"/>
      <c r="F257" s="64"/>
      <c r="G257" s="64"/>
      <c r="H257" s="64"/>
      <c r="I257" s="64"/>
    </row>
    <row r="258" spans="2:9">
      <c r="B258" s="63"/>
      <c r="C258" s="64"/>
      <c r="D258" s="64"/>
      <c r="E258" s="64"/>
      <c r="F258" s="64"/>
      <c r="G258" s="64"/>
      <c r="H258" s="64"/>
      <c r="I258" s="64"/>
    </row>
    <row r="259" spans="2:9">
      <c r="B259" s="63"/>
      <c r="C259" s="64"/>
      <c r="D259" s="64"/>
      <c r="E259" s="64"/>
      <c r="F259" s="64"/>
      <c r="G259" s="64"/>
      <c r="H259" s="64"/>
      <c r="I259" s="64"/>
    </row>
    <row r="260" spans="2:9">
      <c r="B260" s="63"/>
      <c r="C260" s="64"/>
      <c r="D260" s="64"/>
      <c r="E260" s="64"/>
      <c r="F260" s="64"/>
      <c r="G260" s="64"/>
      <c r="H260" s="64"/>
      <c r="I260" s="64"/>
    </row>
    <row r="261" spans="2:9">
      <c r="B261" s="63"/>
      <c r="C261" s="64"/>
      <c r="D261" s="64"/>
      <c r="E261" s="64"/>
      <c r="F261" s="64"/>
      <c r="G261" s="64"/>
      <c r="H261" s="64"/>
      <c r="I261" s="64"/>
    </row>
    <row r="262" spans="2:9">
      <c r="B262" s="63"/>
      <c r="C262" s="64"/>
      <c r="D262" s="64"/>
      <c r="E262" s="64"/>
      <c r="F262" s="64"/>
      <c r="G262" s="64"/>
      <c r="H262" s="64"/>
      <c r="I262" s="64"/>
    </row>
    <row r="263" spans="2:9">
      <c r="B263" s="63"/>
      <c r="C263" s="64"/>
      <c r="D263" s="64"/>
      <c r="E263" s="64"/>
      <c r="F263" s="64"/>
      <c r="G263" s="64"/>
      <c r="H263" s="64"/>
      <c r="I263" s="64"/>
    </row>
    <row r="264" spans="2:9">
      <c r="B264" s="63"/>
      <c r="C264" s="64"/>
      <c r="D264" s="64"/>
      <c r="E264" s="64"/>
      <c r="F264" s="64"/>
      <c r="G264" s="64"/>
      <c r="H264" s="64"/>
      <c r="I264" s="64"/>
    </row>
    <row r="265" spans="2:9">
      <c r="B265" s="63"/>
      <c r="C265" s="64"/>
      <c r="D265" s="64"/>
      <c r="E265" s="64"/>
      <c r="F265" s="64"/>
      <c r="G265" s="64"/>
      <c r="H265" s="64"/>
      <c r="I265" s="64"/>
    </row>
    <row r="266" spans="2:9">
      <c r="B266" s="63"/>
      <c r="C266" s="64"/>
      <c r="D266" s="64"/>
      <c r="E266" s="64"/>
      <c r="F266" s="64"/>
      <c r="G266" s="64"/>
      <c r="H266" s="64"/>
      <c r="I266" s="64"/>
    </row>
    <row r="267" spans="2:9">
      <c r="B267" s="63"/>
      <c r="C267" s="64"/>
      <c r="D267" s="64"/>
      <c r="E267" s="64"/>
      <c r="F267" s="64"/>
      <c r="G267" s="64"/>
      <c r="H267" s="64"/>
      <c r="I267" s="64"/>
    </row>
    <row r="268" spans="2:9">
      <c r="B268" s="63"/>
      <c r="C268" s="64"/>
      <c r="D268" s="64"/>
      <c r="E268" s="64"/>
      <c r="F268" s="64"/>
      <c r="G268" s="64"/>
      <c r="H268" s="64"/>
      <c r="I268" s="64"/>
    </row>
    <row r="269" spans="2:9">
      <c r="B269" s="63"/>
      <c r="C269" s="64"/>
      <c r="D269" s="64"/>
      <c r="E269" s="64"/>
      <c r="F269" s="64"/>
      <c r="G269" s="64"/>
      <c r="H269" s="64"/>
      <c r="I269" s="64"/>
    </row>
    <row r="270" spans="2:9">
      <c r="B270" s="63"/>
      <c r="C270" s="64"/>
      <c r="D270" s="64"/>
      <c r="E270" s="64"/>
      <c r="F270" s="64"/>
      <c r="G270" s="64"/>
      <c r="H270" s="64"/>
      <c r="I270" s="64"/>
    </row>
    <row r="271" spans="2:9">
      <c r="B271" s="63"/>
      <c r="C271" s="64"/>
      <c r="D271" s="64"/>
      <c r="E271" s="64"/>
      <c r="F271" s="64"/>
      <c r="G271" s="64"/>
      <c r="H271" s="64"/>
      <c r="I271" s="64"/>
    </row>
    <row r="272" spans="2:9">
      <c r="B272" s="63"/>
      <c r="C272" s="64"/>
      <c r="D272" s="64"/>
      <c r="E272" s="64"/>
      <c r="F272" s="64"/>
      <c r="G272" s="64"/>
      <c r="H272" s="64"/>
      <c r="I272" s="64"/>
    </row>
    <row r="273" spans="2:9">
      <c r="B273" s="63"/>
      <c r="C273" s="64"/>
      <c r="D273" s="64"/>
      <c r="E273" s="64"/>
      <c r="F273" s="64"/>
      <c r="G273" s="64"/>
      <c r="H273" s="64"/>
      <c r="I273" s="64"/>
    </row>
    <row r="274" spans="2:9">
      <c r="B274" s="63"/>
      <c r="C274" s="64"/>
      <c r="D274" s="64"/>
      <c r="E274" s="64"/>
      <c r="F274" s="64"/>
      <c r="G274" s="64"/>
      <c r="H274" s="64"/>
      <c r="I274" s="64"/>
    </row>
    <row r="275" spans="2:9">
      <c r="B275" s="63"/>
      <c r="C275" s="64"/>
      <c r="D275" s="64"/>
      <c r="E275" s="64"/>
      <c r="F275" s="64"/>
      <c r="G275" s="64"/>
      <c r="H275" s="64"/>
      <c r="I275" s="64"/>
    </row>
    <row r="276" spans="2:9">
      <c r="B276" s="63"/>
      <c r="C276" s="64"/>
      <c r="D276" s="64"/>
      <c r="E276" s="64"/>
      <c r="F276" s="64"/>
      <c r="G276" s="64"/>
      <c r="H276" s="64"/>
      <c r="I276" s="64"/>
    </row>
    <row r="277" spans="2:9">
      <c r="B277" s="63"/>
      <c r="C277" s="64"/>
      <c r="D277" s="64"/>
      <c r="E277" s="64"/>
      <c r="F277" s="64"/>
      <c r="G277" s="64"/>
      <c r="H277" s="64"/>
      <c r="I277" s="64"/>
    </row>
    <row r="278" spans="2:9">
      <c r="B278" s="63"/>
      <c r="C278" s="64"/>
      <c r="D278" s="64"/>
      <c r="E278" s="64"/>
      <c r="F278" s="64"/>
      <c r="G278" s="64"/>
      <c r="H278" s="64"/>
      <c r="I278" s="64"/>
    </row>
    <row r="279" spans="2:9">
      <c r="B279" s="63"/>
      <c r="C279" s="64"/>
      <c r="D279" s="64"/>
      <c r="E279" s="64"/>
      <c r="F279" s="64"/>
      <c r="G279" s="64"/>
      <c r="H279" s="64"/>
      <c r="I279" s="64"/>
    </row>
    <row r="280" spans="2:9">
      <c r="B280" s="63"/>
      <c r="C280" s="64"/>
      <c r="D280" s="64"/>
      <c r="E280" s="64"/>
      <c r="F280" s="64"/>
      <c r="G280" s="64"/>
      <c r="H280" s="64"/>
      <c r="I280" s="64"/>
    </row>
    <row r="281" spans="2:9">
      <c r="B281" s="63"/>
      <c r="C281" s="64"/>
      <c r="D281" s="64"/>
      <c r="E281" s="64"/>
      <c r="F281" s="64"/>
      <c r="G281" s="64"/>
      <c r="H281" s="64"/>
      <c r="I281" s="64"/>
    </row>
    <row r="282" spans="2:9">
      <c r="B282" s="63"/>
      <c r="C282" s="64"/>
      <c r="D282" s="64"/>
      <c r="E282" s="64"/>
      <c r="F282" s="64"/>
      <c r="G282" s="64"/>
      <c r="H282" s="64"/>
      <c r="I282" s="64"/>
    </row>
    <row r="283" spans="2:9">
      <c r="B283" s="63"/>
      <c r="C283" s="64"/>
      <c r="D283" s="64"/>
      <c r="E283" s="64"/>
      <c r="F283" s="64"/>
      <c r="G283" s="64"/>
      <c r="H283" s="64"/>
      <c r="I283" s="64"/>
    </row>
    <row r="284" spans="2:9">
      <c r="B284" s="63"/>
      <c r="C284" s="64"/>
      <c r="D284" s="64"/>
      <c r="E284" s="64"/>
      <c r="F284" s="64"/>
      <c r="G284" s="64"/>
      <c r="H284" s="64"/>
      <c r="I284" s="64"/>
    </row>
    <row r="285" spans="2:9">
      <c r="B285" s="63"/>
      <c r="C285" s="64"/>
      <c r="D285" s="64"/>
      <c r="E285" s="64"/>
      <c r="F285" s="64"/>
      <c r="G285" s="64"/>
      <c r="H285" s="64"/>
      <c r="I285" s="64"/>
    </row>
    <row r="286" spans="2:9">
      <c r="B286" s="63"/>
      <c r="C286" s="64"/>
      <c r="D286" s="64"/>
      <c r="E286" s="64"/>
      <c r="F286" s="64"/>
      <c r="G286" s="64"/>
      <c r="H286" s="64"/>
      <c r="I286" s="64"/>
    </row>
    <row r="287" spans="2:9">
      <c r="B287" s="63"/>
      <c r="C287" s="64"/>
      <c r="D287" s="64"/>
      <c r="E287" s="64"/>
      <c r="F287" s="64"/>
      <c r="G287" s="64"/>
      <c r="H287" s="64"/>
      <c r="I287" s="64"/>
    </row>
    <row r="288" spans="2:9">
      <c r="B288" s="63"/>
      <c r="C288" s="64"/>
      <c r="D288" s="64"/>
      <c r="E288" s="64"/>
      <c r="F288" s="64"/>
      <c r="G288" s="64"/>
      <c r="H288" s="64"/>
      <c r="I288" s="64"/>
    </row>
    <row r="289" spans="2:9">
      <c r="B289" s="63"/>
      <c r="C289" s="64"/>
      <c r="D289" s="64"/>
      <c r="E289" s="64"/>
      <c r="F289" s="64"/>
      <c r="G289" s="64"/>
      <c r="H289" s="64"/>
      <c r="I289" s="64"/>
    </row>
    <row r="290" spans="2:9">
      <c r="B290" s="63"/>
      <c r="C290" s="64"/>
      <c r="D290" s="64"/>
      <c r="E290" s="64"/>
      <c r="F290" s="64"/>
      <c r="G290" s="64"/>
      <c r="H290" s="64"/>
      <c r="I290" s="64"/>
    </row>
    <row r="291" spans="2:9">
      <c r="B291" s="63"/>
      <c r="C291" s="64"/>
      <c r="D291" s="64"/>
      <c r="E291" s="64"/>
      <c r="F291" s="64"/>
      <c r="G291" s="64"/>
      <c r="H291" s="64"/>
      <c r="I291" s="64"/>
    </row>
    <row r="292" spans="2:9">
      <c r="B292" s="63"/>
      <c r="C292" s="64"/>
      <c r="D292" s="64"/>
      <c r="E292" s="64"/>
      <c r="F292" s="64"/>
      <c r="G292" s="64"/>
      <c r="H292" s="64"/>
      <c r="I292" s="64"/>
    </row>
    <row r="293" spans="2:9">
      <c r="B293" s="63"/>
      <c r="C293" s="64"/>
      <c r="D293" s="64"/>
      <c r="E293" s="64"/>
      <c r="F293" s="64"/>
      <c r="G293" s="64"/>
      <c r="H293" s="64"/>
      <c r="I293" s="64"/>
    </row>
    <row r="294" spans="2:9">
      <c r="B294" s="63"/>
      <c r="C294" s="64"/>
      <c r="D294" s="64"/>
      <c r="E294" s="64"/>
      <c r="F294" s="64"/>
      <c r="G294" s="64"/>
      <c r="H294" s="64"/>
      <c r="I294" s="64"/>
    </row>
    <row r="295" spans="2:9">
      <c r="B295" s="63"/>
      <c r="C295" s="64"/>
      <c r="D295" s="64"/>
      <c r="E295" s="64"/>
      <c r="F295" s="64"/>
      <c r="G295" s="64"/>
      <c r="H295" s="64"/>
      <c r="I295" s="64"/>
    </row>
    <row r="296" spans="2:9">
      <c r="B296" s="63"/>
      <c r="C296" s="64"/>
      <c r="D296" s="64"/>
      <c r="E296" s="64"/>
      <c r="F296" s="64"/>
      <c r="G296" s="64"/>
      <c r="H296" s="64"/>
      <c r="I296" s="64"/>
    </row>
    <row r="297" spans="2:9">
      <c r="B297" s="63"/>
      <c r="C297" s="64"/>
      <c r="D297" s="64"/>
      <c r="E297" s="64"/>
      <c r="F297" s="64"/>
      <c r="G297" s="64"/>
      <c r="H297" s="64"/>
      <c r="I297" s="64"/>
    </row>
    <row r="298" spans="2:9">
      <c r="B298" s="63"/>
      <c r="C298" s="64"/>
      <c r="D298" s="64"/>
      <c r="E298" s="64"/>
      <c r="F298" s="64"/>
      <c r="G298" s="64"/>
      <c r="H298" s="64"/>
      <c r="I298" s="64"/>
    </row>
    <row r="299" spans="2:9">
      <c r="B299" s="63"/>
      <c r="C299" s="64"/>
      <c r="D299" s="64"/>
      <c r="E299" s="64"/>
      <c r="F299" s="64"/>
      <c r="G299" s="64"/>
      <c r="H299" s="64"/>
      <c r="I299" s="64"/>
    </row>
    <row r="300" spans="2:9">
      <c r="B300" s="63"/>
      <c r="C300" s="64"/>
      <c r="D300" s="64"/>
      <c r="E300" s="64"/>
      <c r="F300" s="64"/>
      <c r="G300" s="64"/>
      <c r="H300" s="64"/>
      <c r="I300" s="64"/>
    </row>
    <row r="301" spans="2:9">
      <c r="B301" s="63"/>
      <c r="C301" s="64"/>
      <c r="D301" s="64"/>
      <c r="E301" s="64"/>
      <c r="F301" s="64"/>
      <c r="G301" s="64"/>
      <c r="H301" s="64"/>
      <c r="I301" s="64"/>
    </row>
    <row r="302" spans="2:9">
      <c r="B302" s="63"/>
      <c r="C302" s="64"/>
      <c r="D302" s="64"/>
      <c r="E302" s="64"/>
      <c r="F302" s="64"/>
      <c r="G302" s="64"/>
      <c r="H302" s="64"/>
      <c r="I302" s="64"/>
    </row>
    <row r="303" spans="2:9">
      <c r="B303" s="63"/>
      <c r="C303" s="64"/>
      <c r="D303" s="64"/>
      <c r="E303" s="64"/>
      <c r="F303" s="64"/>
      <c r="G303" s="64"/>
      <c r="H303" s="64"/>
      <c r="I303" s="64"/>
    </row>
    <row r="304" spans="2:9">
      <c r="B304" s="63"/>
      <c r="C304" s="64"/>
      <c r="D304" s="64"/>
      <c r="E304" s="64"/>
      <c r="F304" s="64"/>
      <c r="G304" s="64"/>
      <c r="H304" s="64"/>
      <c r="I304" s="64"/>
    </row>
    <row r="305" spans="2:9">
      <c r="B305" s="63"/>
      <c r="C305" s="64"/>
      <c r="D305" s="64"/>
      <c r="E305" s="64"/>
      <c r="F305" s="64"/>
      <c r="G305" s="64"/>
      <c r="H305" s="64"/>
      <c r="I305" s="64"/>
    </row>
    <row r="306" spans="2:9">
      <c r="B306" s="63"/>
      <c r="C306" s="64"/>
      <c r="D306" s="64"/>
      <c r="E306" s="64"/>
      <c r="F306" s="64"/>
      <c r="G306" s="64"/>
      <c r="H306" s="64"/>
      <c r="I306" s="64"/>
    </row>
    <row r="307" spans="2:9">
      <c r="B307" s="63"/>
      <c r="C307" s="64"/>
      <c r="D307" s="64"/>
      <c r="E307" s="64"/>
      <c r="F307" s="64"/>
      <c r="G307" s="64"/>
      <c r="H307" s="64"/>
      <c r="I307" s="64"/>
    </row>
    <row r="308" spans="2:9">
      <c r="B308" s="63"/>
      <c r="C308" s="64"/>
      <c r="D308" s="64"/>
      <c r="E308" s="64"/>
      <c r="F308" s="64"/>
      <c r="G308" s="64"/>
      <c r="H308" s="64"/>
      <c r="I308" s="64"/>
    </row>
    <row r="309" spans="2:9">
      <c r="B309" s="63"/>
      <c r="C309" s="64"/>
      <c r="D309" s="64"/>
      <c r="E309" s="64"/>
      <c r="F309" s="64"/>
      <c r="G309" s="64"/>
      <c r="H309" s="64"/>
      <c r="I309" s="64"/>
    </row>
    <row r="310" spans="2:9">
      <c r="B310" s="63"/>
      <c r="C310" s="64"/>
      <c r="D310" s="64"/>
      <c r="E310" s="64"/>
      <c r="F310" s="64"/>
      <c r="G310" s="64"/>
      <c r="H310" s="64"/>
      <c r="I310" s="64"/>
    </row>
    <row r="311" spans="2:9">
      <c r="B311" s="63"/>
      <c r="C311" s="64"/>
      <c r="D311" s="64"/>
      <c r="E311" s="64"/>
      <c r="F311" s="64"/>
      <c r="G311" s="64"/>
      <c r="H311" s="64"/>
      <c r="I311" s="64"/>
    </row>
    <row r="312" spans="2:9">
      <c r="B312" s="63"/>
      <c r="C312" s="64"/>
      <c r="D312" s="64"/>
      <c r="E312" s="64"/>
      <c r="F312" s="64"/>
      <c r="G312" s="64"/>
      <c r="H312" s="64"/>
      <c r="I312" s="64"/>
    </row>
    <row r="313" spans="2:9">
      <c r="B313" s="63"/>
      <c r="C313" s="64"/>
      <c r="D313" s="64"/>
      <c r="E313" s="64"/>
      <c r="F313" s="64"/>
      <c r="G313" s="64"/>
      <c r="H313" s="64"/>
      <c r="I313" s="64"/>
    </row>
    <row r="314" spans="2:9">
      <c r="B314" s="63"/>
      <c r="C314" s="64"/>
      <c r="D314" s="64"/>
      <c r="E314" s="64"/>
      <c r="F314" s="64"/>
      <c r="G314" s="64"/>
      <c r="H314" s="64"/>
      <c r="I314" s="64"/>
    </row>
    <row r="315" spans="2:9">
      <c r="B315" s="63"/>
      <c r="C315" s="64"/>
      <c r="D315" s="64"/>
      <c r="E315" s="64"/>
      <c r="F315" s="64"/>
      <c r="G315" s="64"/>
      <c r="H315" s="64"/>
      <c r="I315" s="64"/>
    </row>
    <row r="316" spans="2:9">
      <c r="B316" s="63"/>
      <c r="C316" s="64"/>
      <c r="D316" s="64"/>
      <c r="E316" s="64"/>
      <c r="F316" s="64"/>
      <c r="G316" s="64"/>
      <c r="H316" s="64"/>
      <c r="I316" s="64"/>
    </row>
    <row r="317" spans="2:9">
      <c r="B317" s="63"/>
      <c r="C317" s="64"/>
      <c r="D317" s="64"/>
      <c r="E317" s="64"/>
      <c r="F317" s="64"/>
      <c r="G317" s="64"/>
      <c r="H317" s="64"/>
      <c r="I317" s="64"/>
    </row>
    <row r="318" spans="2:9">
      <c r="B318" s="63"/>
      <c r="C318" s="64"/>
      <c r="D318" s="64"/>
      <c r="E318" s="64"/>
      <c r="F318" s="64"/>
      <c r="G318" s="64"/>
      <c r="H318" s="64"/>
      <c r="I318" s="64"/>
    </row>
    <row r="319" spans="2:9">
      <c r="B319" s="63"/>
      <c r="C319" s="64"/>
      <c r="D319" s="64"/>
      <c r="E319" s="64"/>
      <c r="F319" s="64"/>
      <c r="G319" s="64"/>
      <c r="H319" s="64"/>
      <c r="I319" s="64"/>
    </row>
    <row r="320" spans="2:9">
      <c r="B320" s="63"/>
      <c r="C320" s="64"/>
      <c r="D320" s="64"/>
      <c r="E320" s="64"/>
      <c r="F320" s="64"/>
      <c r="G320" s="64"/>
      <c r="H320" s="64"/>
      <c r="I320" s="64"/>
    </row>
    <row r="321" spans="2:9">
      <c r="B321" s="63"/>
      <c r="C321" s="64"/>
      <c r="D321" s="64"/>
      <c r="E321" s="64"/>
      <c r="F321" s="64"/>
      <c r="G321" s="64"/>
      <c r="H321" s="64"/>
      <c r="I321" s="64"/>
    </row>
    <row r="322" spans="2:9">
      <c r="B322" s="63"/>
      <c r="C322" s="64"/>
      <c r="D322" s="64"/>
      <c r="E322" s="64"/>
      <c r="F322" s="64"/>
      <c r="G322" s="64"/>
      <c r="H322" s="64"/>
      <c r="I322" s="64"/>
    </row>
    <row r="323" spans="2:9">
      <c r="B323" s="63"/>
      <c r="C323" s="64"/>
      <c r="D323" s="64"/>
      <c r="E323" s="64"/>
      <c r="F323" s="64"/>
      <c r="G323" s="64"/>
      <c r="H323" s="64"/>
      <c r="I323" s="64"/>
    </row>
    <row r="324" spans="2:9">
      <c r="B324" s="63"/>
      <c r="C324" s="64"/>
      <c r="D324" s="64"/>
      <c r="E324" s="64"/>
      <c r="F324" s="64"/>
      <c r="G324" s="64"/>
      <c r="H324" s="64"/>
      <c r="I324" s="64"/>
    </row>
    <row r="325" spans="2:9">
      <c r="B325" s="63"/>
      <c r="C325" s="64"/>
      <c r="D325" s="64"/>
      <c r="E325" s="64"/>
      <c r="F325" s="64"/>
      <c r="G325" s="64"/>
      <c r="H325" s="64"/>
      <c r="I325" s="64"/>
    </row>
    <row r="326" spans="2:9">
      <c r="B326" s="63"/>
      <c r="C326" s="64"/>
      <c r="D326" s="64"/>
      <c r="E326" s="64"/>
      <c r="F326" s="64"/>
      <c r="G326" s="64"/>
      <c r="H326" s="64"/>
      <c r="I326" s="64"/>
    </row>
    <row r="327" spans="2:9">
      <c r="B327" s="63"/>
      <c r="C327" s="64"/>
      <c r="D327" s="64"/>
      <c r="E327" s="64"/>
      <c r="F327" s="64"/>
      <c r="G327" s="64"/>
      <c r="H327" s="64"/>
      <c r="I327" s="64"/>
    </row>
    <row r="328" spans="2:9">
      <c r="B328" s="63"/>
      <c r="C328" s="64"/>
      <c r="D328" s="64"/>
      <c r="E328" s="64"/>
      <c r="F328" s="64"/>
      <c r="G328" s="64"/>
      <c r="H328" s="64"/>
      <c r="I328" s="64"/>
    </row>
    <row r="329" spans="2:9">
      <c r="B329" s="63"/>
      <c r="C329" s="64"/>
      <c r="D329" s="64"/>
      <c r="E329" s="64"/>
      <c r="F329" s="64"/>
      <c r="G329" s="64"/>
      <c r="H329" s="64"/>
      <c r="I329" s="64"/>
    </row>
    <row r="330" spans="2:9">
      <c r="B330" s="63"/>
      <c r="C330" s="64"/>
      <c r="D330" s="64"/>
      <c r="E330" s="64"/>
      <c r="F330" s="64"/>
      <c r="G330" s="64"/>
      <c r="H330" s="64"/>
      <c r="I330" s="64"/>
    </row>
    <row r="331" spans="2:9">
      <c r="B331" s="63"/>
      <c r="C331" s="64"/>
      <c r="D331" s="64"/>
      <c r="E331" s="64"/>
      <c r="F331" s="64"/>
      <c r="G331" s="64"/>
      <c r="H331" s="64"/>
      <c r="I331" s="64"/>
    </row>
    <row r="332" spans="2:9">
      <c r="B332" s="63"/>
      <c r="C332" s="64"/>
      <c r="D332" s="64"/>
      <c r="E332" s="64"/>
      <c r="F332" s="64"/>
      <c r="G332" s="64"/>
      <c r="H332" s="64"/>
      <c r="I332" s="64"/>
    </row>
    <row r="333" spans="2:9">
      <c r="B333" s="63"/>
      <c r="C333" s="64"/>
      <c r="D333" s="64"/>
      <c r="E333" s="64"/>
      <c r="F333" s="64"/>
      <c r="G333" s="64"/>
      <c r="H333" s="64"/>
      <c r="I333" s="64"/>
    </row>
    <row r="334" spans="2:9">
      <c r="B334" s="63"/>
      <c r="C334" s="64"/>
      <c r="D334" s="64"/>
      <c r="E334" s="64"/>
      <c r="F334" s="64"/>
      <c r="G334" s="64"/>
      <c r="H334" s="64"/>
      <c r="I334" s="64"/>
    </row>
    <row r="335" spans="2:9">
      <c r="B335" s="63"/>
      <c r="C335" s="64"/>
      <c r="D335" s="64"/>
      <c r="E335" s="64"/>
      <c r="F335" s="64"/>
      <c r="G335" s="64"/>
      <c r="H335" s="64"/>
      <c r="I335" s="64"/>
    </row>
    <row r="336" spans="2:9">
      <c r="B336" s="63"/>
      <c r="C336" s="64"/>
      <c r="D336" s="64"/>
      <c r="E336" s="64"/>
      <c r="F336" s="64"/>
      <c r="G336" s="64"/>
      <c r="H336" s="64"/>
      <c r="I336" s="64"/>
    </row>
    <row r="337" spans="2:9">
      <c r="B337" s="63"/>
      <c r="C337" s="64"/>
      <c r="D337" s="64"/>
      <c r="E337" s="64"/>
      <c r="F337" s="64"/>
      <c r="G337" s="64"/>
      <c r="H337" s="64"/>
      <c r="I337" s="64"/>
    </row>
    <row r="338" spans="2:9">
      <c r="B338" s="63"/>
      <c r="C338" s="64"/>
      <c r="D338" s="64"/>
      <c r="E338" s="64"/>
      <c r="F338" s="64"/>
      <c r="G338" s="64"/>
      <c r="H338" s="64"/>
      <c r="I338" s="64"/>
    </row>
  </sheetData>
  <autoFilter ref="I1:I340"/>
  <mergeCells count="11">
    <mergeCell ref="B6:K6"/>
    <mergeCell ref="A1:K1"/>
    <mergeCell ref="A2:K2"/>
    <mergeCell ref="A3:K3"/>
    <mergeCell ref="A4:K4"/>
    <mergeCell ref="A5:K5"/>
    <mergeCell ref="A7:A8"/>
    <mergeCell ref="B7:I8"/>
    <mergeCell ref="J7:J8"/>
    <mergeCell ref="K7:K8"/>
    <mergeCell ref="B141:I141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74"/>
  <sheetViews>
    <sheetView view="pageBreakPreview" zoomScale="115" zoomScaleSheetLayoutView="115" workbookViewId="0">
      <selection activeCell="E8" sqref="E8"/>
    </sheetView>
  </sheetViews>
  <sheetFormatPr defaultColWidth="9.109375" defaultRowHeight="13.2"/>
  <cols>
    <col min="1" max="1" width="5.109375" style="1" customWidth="1"/>
    <col min="2" max="2" width="5.109375" style="2" customWidth="1"/>
    <col min="3" max="3" width="10.88671875" style="2" customWidth="1"/>
    <col min="4" max="4" width="4.109375" style="2" customWidth="1"/>
    <col min="5" max="5" width="66.109375" style="2" customWidth="1"/>
    <col min="6" max="6" width="13.5546875" style="2" customWidth="1"/>
    <col min="7" max="16384" width="9.109375" style="2"/>
  </cols>
  <sheetData>
    <row r="1" spans="1:6">
      <c r="E1" s="146" t="s">
        <v>972</v>
      </c>
      <c r="F1" s="146"/>
    </row>
    <row r="2" spans="1:6">
      <c r="E2" s="146" t="s">
        <v>931</v>
      </c>
      <c r="F2" s="146"/>
    </row>
    <row r="3" spans="1:6">
      <c r="E3" s="146" t="s">
        <v>1019</v>
      </c>
      <c r="F3" s="146"/>
    </row>
    <row r="5" spans="1:6" ht="49.8" customHeight="1">
      <c r="A5" s="147" t="s">
        <v>735</v>
      </c>
      <c r="B5" s="147"/>
      <c r="C5" s="147"/>
      <c r="D5" s="147"/>
      <c r="E5" s="147"/>
      <c r="F5" s="147"/>
    </row>
    <row r="6" spans="1:6" ht="15.6">
      <c r="E6" s="148"/>
      <c r="F6" s="148"/>
    </row>
    <row r="7" spans="1:6" s="107" customFormat="1" ht="31.2">
      <c r="A7" s="104" t="s">
        <v>119</v>
      </c>
      <c r="B7" s="105" t="s">
        <v>120</v>
      </c>
      <c r="C7" s="105" t="s">
        <v>121</v>
      </c>
      <c r="D7" s="105" t="s">
        <v>122</v>
      </c>
      <c r="E7" s="106" t="s">
        <v>123</v>
      </c>
      <c r="F7" s="105" t="s">
        <v>736</v>
      </c>
    </row>
    <row r="8" spans="1:6" s="4" customFormat="1">
      <c r="A8" s="3">
        <v>1</v>
      </c>
      <c r="B8" s="95" t="s">
        <v>146</v>
      </c>
      <c r="C8" s="95" t="s">
        <v>147</v>
      </c>
      <c r="D8" s="95" t="s">
        <v>0</v>
      </c>
      <c r="E8" s="90" t="s">
        <v>607</v>
      </c>
      <c r="F8" s="8">
        <v>54284746.68</v>
      </c>
    </row>
    <row r="9" spans="1:6" ht="26.4">
      <c r="A9" s="5">
        <v>2</v>
      </c>
      <c r="B9" s="89" t="s">
        <v>148</v>
      </c>
      <c r="C9" s="89" t="s">
        <v>147</v>
      </c>
      <c r="D9" s="89" t="s">
        <v>0</v>
      </c>
      <c r="E9" s="91" t="s">
        <v>149</v>
      </c>
      <c r="F9" s="7">
        <v>1711883</v>
      </c>
    </row>
    <row r="10" spans="1:6">
      <c r="A10" s="5">
        <v>3</v>
      </c>
      <c r="B10" s="89" t="s">
        <v>148</v>
      </c>
      <c r="C10" s="89" t="s">
        <v>150</v>
      </c>
      <c r="D10" s="89" t="s">
        <v>0</v>
      </c>
      <c r="E10" s="91" t="s">
        <v>151</v>
      </c>
      <c r="F10" s="7">
        <v>1711883</v>
      </c>
    </row>
    <row r="11" spans="1:6">
      <c r="A11" s="5">
        <v>4</v>
      </c>
      <c r="B11" s="89" t="s">
        <v>148</v>
      </c>
      <c r="C11" s="89" t="s">
        <v>152</v>
      </c>
      <c r="D11" s="89" t="s">
        <v>0</v>
      </c>
      <c r="E11" s="91" t="s">
        <v>153</v>
      </c>
      <c r="F11" s="7">
        <v>1711883</v>
      </c>
    </row>
    <row r="12" spans="1:6" ht="26.4">
      <c r="A12" s="5">
        <v>5</v>
      </c>
      <c r="B12" s="89" t="s">
        <v>148</v>
      </c>
      <c r="C12" s="89" t="s">
        <v>152</v>
      </c>
      <c r="D12" s="89" t="s">
        <v>1</v>
      </c>
      <c r="E12" s="91" t="s">
        <v>154</v>
      </c>
      <c r="F12" s="7">
        <v>1711883</v>
      </c>
    </row>
    <row r="13" spans="1:6" ht="39.6">
      <c r="A13" s="5">
        <v>6</v>
      </c>
      <c r="B13" s="89" t="s">
        <v>155</v>
      </c>
      <c r="C13" s="89" t="s">
        <v>147</v>
      </c>
      <c r="D13" s="89" t="s">
        <v>0</v>
      </c>
      <c r="E13" s="91" t="s">
        <v>156</v>
      </c>
      <c r="F13" s="7">
        <v>659451</v>
      </c>
    </row>
    <row r="14" spans="1:6">
      <c r="A14" s="5">
        <v>7</v>
      </c>
      <c r="B14" s="89" t="s">
        <v>155</v>
      </c>
      <c r="C14" s="89" t="s">
        <v>150</v>
      </c>
      <c r="D14" s="89" t="s">
        <v>0</v>
      </c>
      <c r="E14" s="91" t="s">
        <v>151</v>
      </c>
      <c r="F14" s="7">
        <v>659451</v>
      </c>
    </row>
    <row r="15" spans="1:6" ht="26.4">
      <c r="A15" s="5">
        <v>8</v>
      </c>
      <c r="B15" s="89" t="s">
        <v>155</v>
      </c>
      <c r="C15" s="89" t="s">
        <v>157</v>
      </c>
      <c r="D15" s="89" t="s">
        <v>0</v>
      </c>
      <c r="E15" s="91" t="s">
        <v>158</v>
      </c>
      <c r="F15" s="7">
        <v>659451</v>
      </c>
    </row>
    <row r="16" spans="1:6" ht="26.4">
      <c r="A16" s="5">
        <v>9</v>
      </c>
      <c r="B16" s="89" t="s">
        <v>155</v>
      </c>
      <c r="C16" s="89" t="s">
        <v>157</v>
      </c>
      <c r="D16" s="89" t="s">
        <v>1</v>
      </c>
      <c r="E16" s="91" t="s">
        <v>154</v>
      </c>
      <c r="F16" s="7">
        <v>562021</v>
      </c>
    </row>
    <row r="17" spans="1:6" ht="26.4">
      <c r="A17" s="5">
        <v>10</v>
      </c>
      <c r="B17" s="89" t="s">
        <v>155</v>
      </c>
      <c r="C17" s="89" t="s">
        <v>157</v>
      </c>
      <c r="D17" s="89" t="s">
        <v>2</v>
      </c>
      <c r="E17" s="91" t="s">
        <v>159</v>
      </c>
      <c r="F17" s="7">
        <v>97320</v>
      </c>
    </row>
    <row r="18" spans="1:6">
      <c r="A18" s="5">
        <v>11</v>
      </c>
      <c r="B18" s="89" t="s">
        <v>155</v>
      </c>
      <c r="C18" s="89" t="s">
        <v>157</v>
      </c>
      <c r="D18" s="89" t="s">
        <v>160</v>
      </c>
      <c r="E18" s="91" t="s">
        <v>161</v>
      </c>
      <c r="F18" s="7">
        <v>110</v>
      </c>
    </row>
    <row r="19" spans="1:6" ht="39.6">
      <c r="A19" s="5">
        <v>12</v>
      </c>
      <c r="B19" s="89" t="s">
        <v>162</v>
      </c>
      <c r="C19" s="89" t="s">
        <v>147</v>
      </c>
      <c r="D19" s="89" t="s">
        <v>0</v>
      </c>
      <c r="E19" s="91" t="s">
        <v>608</v>
      </c>
      <c r="F19" s="7">
        <v>16724278.68</v>
      </c>
    </row>
    <row r="20" spans="1:6">
      <c r="A20" s="5">
        <v>13</v>
      </c>
      <c r="B20" s="89" t="s">
        <v>162</v>
      </c>
      <c r="C20" s="89" t="s">
        <v>150</v>
      </c>
      <c r="D20" s="89" t="s">
        <v>0</v>
      </c>
      <c r="E20" s="91" t="s">
        <v>151</v>
      </c>
      <c r="F20" s="7">
        <v>16724278.68</v>
      </c>
    </row>
    <row r="21" spans="1:6" ht="26.4">
      <c r="A21" s="5">
        <v>14</v>
      </c>
      <c r="B21" s="89" t="s">
        <v>162</v>
      </c>
      <c r="C21" s="89" t="s">
        <v>157</v>
      </c>
      <c r="D21" s="89" t="s">
        <v>0</v>
      </c>
      <c r="E21" s="91" t="s">
        <v>158</v>
      </c>
      <c r="F21" s="7">
        <v>16724278.68</v>
      </c>
    </row>
    <row r="22" spans="1:6" ht="26.4">
      <c r="A22" s="5">
        <v>15</v>
      </c>
      <c r="B22" s="89" t="s">
        <v>162</v>
      </c>
      <c r="C22" s="89" t="s">
        <v>157</v>
      </c>
      <c r="D22" s="89" t="s">
        <v>1</v>
      </c>
      <c r="E22" s="91" t="s">
        <v>154</v>
      </c>
      <c r="F22" s="7">
        <v>15559855</v>
      </c>
    </row>
    <row r="23" spans="1:6" ht="26.4">
      <c r="A23" s="5">
        <v>16</v>
      </c>
      <c r="B23" s="89" t="s">
        <v>162</v>
      </c>
      <c r="C23" s="89" t="s">
        <v>157</v>
      </c>
      <c r="D23" s="89" t="s">
        <v>2</v>
      </c>
      <c r="E23" s="91" t="s">
        <v>159</v>
      </c>
      <c r="F23" s="7">
        <v>954423.68</v>
      </c>
    </row>
    <row r="24" spans="1:6">
      <c r="A24" s="5">
        <v>17</v>
      </c>
      <c r="B24" s="89" t="s">
        <v>162</v>
      </c>
      <c r="C24" s="89" t="s">
        <v>157</v>
      </c>
      <c r="D24" s="89" t="s">
        <v>833</v>
      </c>
      <c r="E24" s="91" t="s">
        <v>834</v>
      </c>
      <c r="F24" s="7">
        <v>38000</v>
      </c>
    </row>
    <row r="25" spans="1:6">
      <c r="A25" s="5">
        <v>18</v>
      </c>
      <c r="B25" s="89" t="s">
        <v>162</v>
      </c>
      <c r="C25" s="89" t="s">
        <v>157</v>
      </c>
      <c r="D25" s="89" t="s">
        <v>160</v>
      </c>
      <c r="E25" s="91" t="s">
        <v>161</v>
      </c>
      <c r="F25" s="7">
        <v>172000</v>
      </c>
    </row>
    <row r="26" spans="1:6" ht="26.4">
      <c r="A26" s="5">
        <v>19</v>
      </c>
      <c r="B26" s="89" t="s">
        <v>163</v>
      </c>
      <c r="C26" s="89" t="s">
        <v>147</v>
      </c>
      <c r="D26" s="89" t="s">
        <v>0</v>
      </c>
      <c r="E26" s="91" t="s">
        <v>164</v>
      </c>
      <c r="F26" s="7">
        <v>6329867</v>
      </c>
    </row>
    <row r="27" spans="1:6">
      <c r="A27" s="5">
        <v>20</v>
      </c>
      <c r="B27" s="89" t="s">
        <v>163</v>
      </c>
      <c r="C27" s="89" t="s">
        <v>150</v>
      </c>
      <c r="D27" s="89" t="s">
        <v>0</v>
      </c>
      <c r="E27" s="91" t="s">
        <v>151</v>
      </c>
      <c r="F27" s="7">
        <v>6329867</v>
      </c>
    </row>
    <row r="28" spans="1:6">
      <c r="A28" s="5">
        <v>21</v>
      </c>
      <c r="B28" s="89" t="s">
        <v>163</v>
      </c>
      <c r="C28" s="89" t="s">
        <v>165</v>
      </c>
      <c r="D28" s="89" t="s">
        <v>0</v>
      </c>
      <c r="E28" s="91" t="s">
        <v>166</v>
      </c>
      <c r="F28" s="7">
        <v>733712</v>
      </c>
    </row>
    <row r="29" spans="1:6" ht="26.4">
      <c r="A29" s="5">
        <v>22</v>
      </c>
      <c r="B29" s="89" t="s">
        <v>163</v>
      </c>
      <c r="C29" s="89" t="s">
        <v>165</v>
      </c>
      <c r="D29" s="89" t="s">
        <v>1</v>
      </c>
      <c r="E29" s="91" t="s">
        <v>154</v>
      </c>
      <c r="F29" s="7">
        <v>733712</v>
      </c>
    </row>
    <row r="30" spans="1:6" ht="26.4">
      <c r="A30" s="5">
        <v>23</v>
      </c>
      <c r="B30" s="89" t="s">
        <v>163</v>
      </c>
      <c r="C30" s="89" t="s">
        <v>157</v>
      </c>
      <c r="D30" s="89" t="s">
        <v>0</v>
      </c>
      <c r="E30" s="91" t="s">
        <v>158</v>
      </c>
      <c r="F30" s="7">
        <v>5596155</v>
      </c>
    </row>
    <row r="31" spans="1:6" ht="26.4">
      <c r="A31" s="5">
        <v>24</v>
      </c>
      <c r="B31" s="89" t="s">
        <v>163</v>
      </c>
      <c r="C31" s="89" t="s">
        <v>157</v>
      </c>
      <c r="D31" s="89" t="s">
        <v>1</v>
      </c>
      <c r="E31" s="91" t="s">
        <v>154</v>
      </c>
      <c r="F31" s="7">
        <v>4332593</v>
      </c>
    </row>
    <row r="32" spans="1:6" ht="26.4">
      <c r="A32" s="5">
        <v>25</v>
      </c>
      <c r="B32" s="89" t="s">
        <v>163</v>
      </c>
      <c r="C32" s="89" t="s">
        <v>157</v>
      </c>
      <c r="D32" s="89" t="s">
        <v>2</v>
      </c>
      <c r="E32" s="91" t="s">
        <v>159</v>
      </c>
      <c r="F32" s="7">
        <v>1263502</v>
      </c>
    </row>
    <row r="33" spans="1:6">
      <c r="A33" s="5">
        <v>26</v>
      </c>
      <c r="B33" s="89" t="s">
        <v>163</v>
      </c>
      <c r="C33" s="89" t="s">
        <v>157</v>
      </c>
      <c r="D33" s="89" t="s">
        <v>160</v>
      </c>
      <c r="E33" s="91" t="s">
        <v>161</v>
      </c>
      <c r="F33" s="7">
        <v>60</v>
      </c>
    </row>
    <row r="34" spans="1:6">
      <c r="A34" s="5">
        <v>27</v>
      </c>
      <c r="B34" s="89" t="s">
        <v>167</v>
      </c>
      <c r="C34" s="89" t="s">
        <v>147</v>
      </c>
      <c r="D34" s="89" t="s">
        <v>0</v>
      </c>
      <c r="E34" s="91" t="s">
        <v>168</v>
      </c>
      <c r="F34" s="7">
        <v>235000</v>
      </c>
    </row>
    <row r="35" spans="1:6">
      <c r="A35" s="5">
        <v>28</v>
      </c>
      <c r="B35" s="89" t="s">
        <v>167</v>
      </c>
      <c r="C35" s="89" t="s">
        <v>150</v>
      </c>
      <c r="D35" s="89" t="s">
        <v>0</v>
      </c>
      <c r="E35" s="91" t="s">
        <v>151</v>
      </c>
      <c r="F35" s="7">
        <v>235000</v>
      </c>
    </row>
    <row r="36" spans="1:6">
      <c r="A36" s="5">
        <v>29</v>
      </c>
      <c r="B36" s="89" t="s">
        <v>167</v>
      </c>
      <c r="C36" s="89" t="s">
        <v>169</v>
      </c>
      <c r="D36" s="89" t="s">
        <v>0</v>
      </c>
      <c r="E36" s="91" t="s">
        <v>170</v>
      </c>
      <c r="F36" s="7">
        <v>235000</v>
      </c>
    </row>
    <row r="37" spans="1:6">
      <c r="A37" s="5">
        <v>30</v>
      </c>
      <c r="B37" s="89" t="s">
        <v>167</v>
      </c>
      <c r="C37" s="89" t="s">
        <v>169</v>
      </c>
      <c r="D37" s="89" t="s">
        <v>171</v>
      </c>
      <c r="E37" s="91" t="s">
        <v>172</v>
      </c>
      <c r="F37" s="7">
        <v>235000</v>
      </c>
    </row>
    <row r="38" spans="1:6">
      <c r="A38" s="5">
        <v>31</v>
      </c>
      <c r="B38" s="89" t="s">
        <v>173</v>
      </c>
      <c r="C38" s="89" t="s">
        <v>147</v>
      </c>
      <c r="D38" s="89" t="s">
        <v>0</v>
      </c>
      <c r="E38" s="91" t="s">
        <v>174</v>
      </c>
      <c r="F38" s="7">
        <v>28624267</v>
      </c>
    </row>
    <row r="39" spans="1:6" ht="39.6">
      <c r="A39" s="5">
        <v>32</v>
      </c>
      <c r="B39" s="89" t="s">
        <v>173</v>
      </c>
      <c r="C39" s="89" t="s">
        <v>175</v>
      </c>
      <c r="D39" s="89" t="s">
        <v>0</v>
      </c>
      <c r="E39" s="91" t="s">
        <v>917</v>
      </c>
      <c r="F39" s="7">
        <v>534510</v>
      </c>
    </row>
    <row r="40" spans="1:6" ht="26.4">
      <c r="A40" s="5">
        <v>33</v>
      </c>
      <c r="B40" s="89" t="s">
        <v>173</v>
      </c>
      <c r="C40" s="89" t="s">
        <v>176</v>
      </c>
      <c r="D40" s="89" t="s">
        <v>0</v>
      </c>
      <c r="E40" s="91" t="s">
        <v>609</v>
      </c>
      <c r="F40" s="7">
        <v>442710</v>
      </c>
    </row>
    <row r="41" spans="1:6" ht="52.8">
      <c r="A41" s="5">
        <v>34</v>
      </c>
      <c r="B41" s="89" t="s">
        <v>173</v>
      </c>
      <c r="C41" s="89" t="s">
        <v>177</v>
      </c>
      <c r="D41" s="89" t="s">
        <v>0</v>
      </c>
      <c r="E41" s="91" t="s">
        <v>178</v>
      </c>
      <c r="F41" s="7">
        <v>200</v>
      </c>
    </row>
    <row r="42" spans="1:6" ht="26.4">
      <c r="A42" s="5">
        <v>35</v>
      </c>
      <c r="B42" s="89" t="s">
        <v>173</v>
      </c>
      <c r="C42" s="89" t="s">
        <v>177</v>
      </c>
      <c r="D42" s="89" t="s">
        <v>2</v>
      </c>
      <c r="E42" s="91" t="s">
        <v>159</v>
      </c>
      <c r="F42" s="7">
        <v>200</v>
      </c>
    </row>
    <row r="43" spans="1:6" ht="26.4">
      <c r="A43" s="5">
        <v>36</v>
      </c>
      <c r="B43" s="89" t="s">
        <v>173</v>
      </c>
      <c r="C43" s="89" t="s">
        <v>179</v>
      </c>
      <c r="D43" s="89" t="s">
        <v>0</v>
      </c>
      <c r="E43" s="91" t="s">
        <v>180</v>
      </c>
      <c r="F43" s="7">
        <v>115200</v>
      </c>
    </row>
    <row r="44" spans="1:6" ht="26.4">
      <c r="A44" s="5">
        <v>37</v>
      </c>
      <c r="B44" s="89" t="s">
        <v>173</v>
      </c>
      <c r="C44" s="89" t="s">
        <v>179</v>
      </c>
      <c r="D44" s="89" t="s">
        <v>1</v>
      </c>
      <c r="E44" s="91" t="s">
        <v>154</v>
      </c>
      <c r="F44" s="7">
        <v>115200</v>
      </c>
    </row>
    <row r="45" spans="1:6" ht="79.2">
      <c r="A45" s="5">
        <v>38</v>
      </c>
      <c r="B45" s="89" t="s">
        <v>173</v>
      </c>
      <c r="C45" s="89" t="s">
        <v>181</v>
      </c>
      <c r="D45" s="89" t="s">
        <v>0</v>
      </c>
      <c r="E45" s="91" t="s">
        <v>182</v>
      </c>
      <c r="F45" s="7">
        <v>200</v>
      </c>
    </row>
    <row r="46" spans="1:6" ht="26.4">
      <c r="A46" s="5">
        <v>39</v>
      </c>
      <c r="B46" s="89" t="s">
        <v>173</v>
      </c>
      <c r="C46" s="89" t="s">
        <v>181</v>
      </c>
      <c r="D46" s="89" t="s">
        <v>2</v>
      </c>
      <c r="E46" s="91" t="s">
        <v>159</v>
      </c>
      <c r="F46" s="7">
        <v>200</v>
      </c>
    </row>
    <row r="47" spans="1:6" ht="26.4">
      <c r="A47" s="5">
        <v>40</v>
      </c>
      <c r="B47" s="89" t="s">
        <v>173</v>
      </c>
      <c r="C47" s="89" t="s">
        <v>183</v>
      </c>
      <c r="D47" s="89" t="s">
        <v>0</v>
      </c>
      <c r="E47" s="91" t="s">
        <v>184</v>
      </c>
      <c r="F47" s="7">
        <v>41400</v>
      </c>
    </row>
    <row r="48" spans="1:6" ht="26.4">
      <c r="A48" s="5">
        <v>41</v>
      </c>
      <c r="B48" s="89" t="s">
        <v>173</v>
      </c>
      <c r="C48" s="89" t="s">
        <v>183</v>
      </c>
      <c r="D48" s="89" t="s">
        <v>2</v>
      </c>
      <c r="E48" s="91" t="s">
        <v>159</v>
      </c>
      <c r="F48" s="7">
        <v>41400</v>
      </c>
    </row>
    <row r="49" spans="1:6">
      <c r="A49" s="5">
        <v>42</v>
      </c>
      <c r="B49" s="89" t="s">
        <v>173</v>
      </c>
      <c r="C49" s="89" t="s">
        <v>185</v>
      </c>
      <c r="D49" s="89" t="s">
        <v>0</v>
      </c>
      <c r="E49" s="91" t="s">
        <v>186</v>
      </c>
      <c r="F49" s="7">
        <v>285710</v>
      </c>
    </row>
    <row r="50" spans="1:6" ht="26.4">
      <c r="A50" s="5">
        <v>43</v>
      </c>
      <c r="B50" s="89" t="s">
        <v>173</v>
      </c>
      <c r="C50" s="89" t="s">
        <v>185</v>
      </c>
      <c r="D50" s="89" t="s">
        <v>2</v>
      </c>
      <c r="E50" s="91" t="s">
        <v>159</v>
      </c>
      <c r="F50" s="7">
        <v>285710</v>
      </c>
    </row>
    <row r="51" spans="1:6" ht="39.6">
      <c r="A51" s="5">
        <v>44</v>
      </c>
      <c r="B51" s="89" t="s">
        <v>173</v>
      </c>
      <c r="C51" s="89" t="s">
        <v>187</v>
      </c>
      <c r="D51" s="89" t="s">
        <v>0</v>
      </c>
      <c r="E51" s="91" t="s">
        <v>610</v>
      </c>
      <c r="F51" s="7">
        <v>91800</v>
      </c>
    </row>
    <row r="52" spans="1:6" ht="39.6">
      <c r="A52" s="5">
        <v>45</v>
      </c>
      <c r="B52" s="89" t="s">
        <v>173</v>
      </c>
      <c r="C52" s="89" t="s">
        <v>188</v>
      </c>
      <c r="D52" s="89" t="s">
        <v>0</v>
      </c>
      <c r="E52" s="91" t="s">
        <v>189</v>
      </c>
      <c r="F52" s="7">
        <v>60000</v>
      </c>
    </row>
    <row r="53" spans="1:6" ht="26.4">
      <c r="A53" s="5">
        <v>46</v>
      </c>
      <c r="B53" s="89" t="s">
        <v>173</v>
      </c>
      <c r="C53" s="89" t="s">
        <v>188</v>
      </c>
      <c r="D53" s="89" t="s">
        <v>2</v>
      </c>
      <c r="E53" s="91" t="s">
        <v>159</v>
      </c>
      <c r="F53" s="7">
        <v>60000</v>
      </c>
    </row>
    <row r="54" spans="1:6">
      <c r="A54" s="5">
        <v>47</v>
      </c>
      <c r="B54" s="89" t="s">
        <v>173</v>
      </c>
      <c r="C54" s="89" t="s">
        <v>190</v>
      </c>
      <c r="D54" s="89" t="s">
        <v>0</v>
      </c>
      <c r="E54" s="91" t="s">
        <v>191</v>
      </c>
      <c r="F54" s="7">
        <v>31800</v>
      </c>
    </row>
    <row r="55" spans="1:6" ht="26.4">
      <c r="A55" s="5">
        <v>48</v>
      </c>
      <c r="B55" s="89" t="s">
        <v>173</v>
      </c>
      <c r="C55" s="89" t="s">
        <v>190</v>
      </c>
      <c r="D55" s="89" t="s">
        <v>2</v>
      </c>
      <c r="E55" s="91" t="s">
        <v>159</v>
      </c>
      <c r="F55" s="7">
        <v>31800</v>
      </c>
    </row>
    <row r="56" spans="1:6">
      <c r="A56" s="5">
        <v>49</v>
      </c>
      <c r="B56" s="89" t="s">
        <v>173</v>
      </c>
      <c r="C56" s="89" t="s">
        <v>150</v>
      </c>
      <c r="D56" s="89" t="s">
        <v>0</v>
      </c>
      <c r="E56" s="91" t="s">
        <v>151</v>
      </c>
      <c r="F56" s="7">
        <v>28089757</v>
      </c>
    </row>
    <row r="57" spans="1:6">
      <c r="A57" s="5">
        <v>50</v>
      </c>
      <c r="B57" s="89" t="s">
        <v>173</v>
      </c>
      <c r="C57" s="89" t="s">
        <v>192</v>
      </c>
      <c r="D57" s="89" t="s">
        <v>0</v>
      </c>
      <c r="E57" s="91" t="s">
        <v>193</v>
      </c>
      <c r="F57" s="7">
        <v>24092408</v>
      </c>
    </row>
    <row r="58" spans="1:6">
      <c r="A58" s="5">
        <v>51</v>
      </c>
      <c r="B58" s="89" t="s">
        <v>173</v>
      </c>
      <c r="C58" s="89" t="s">
        <v>192</v>
      </c>
      <c r="D58" s="89" t="s">
        <v>3</v>
      </c>
      <c r="E58" s="91" t="s">
        <v>611</v>
      </c>
      <c r="F58" s="7">
        <v>18939469.010000002</v>
      </c>
    </row>
    <row r="59" spans="1:6" ht="26.4">
      <c r="A59" s="5">
        <v>52</v>
      </c>
      <c r="B59" s="89" t="s">
        <v>173</v>
      </c>
      <c r="C59" s="89" t="s">
        <v>192</v>
      </c>
      <c r="D59" s="89" t="s">
        <v>2</v>
      </c>
      <c r="E59" s="91" t="s">
        <v>159</v>
      </c>
      <c r="F59" s="7">
        <v>5115964.99</v>
      </c>
    </row>
    <row r="60" spans="1:6">
      <c r="A60" s="5">
        <v>53</v>
      </c>
      <c r="B60" s="89" t="s">
        <v>173</v>
      </c>
      <c r="C60" s="89" t="s">
        <v>192</v>
      </c>
      <c r="D60" s="89" t="s">
        <v>160</v>
      </c>
      <c r="E60" s="91" t="s">
        <v>161</v>
      </c>
      <c r="F60" s="7">
        <v>36974</v>
      </c>
    </row>
    <row r="61" spans="1:6" ht="26.4">
      <c r="A61" s="5">
        <v>54</v>
      </c>
      <c r="B61" s="89" t="s">
        <v>173</v>
      </c>
      <c r="C61" s="89" t="s">
        <v>194</v>
      </c>
      <c r="D61" s="89" t="s">
        <v>0</v>
      </c>
      <c r="E61" s="91" t="s">
        <v>195</v>
      </c>
      <c r="F61" s="7">
        <v>1341665</v>
      </c>
    </row>
    <row r="62" spans="1:6" ht="26.4">
      <c r="A62" s="5">
        <v>55</v>
      </c>
      <c r="B62" s="89" t="s">
        <v>173</v>
      </c>
      <c r="C62" s="89" t="s">
        <v>194</v>
      </c>
      <c r="D62" s="89" t="s">
        <v>2</v>
      </c>
      <c r="E62" s="91" t="s">
        <v>159</v>
      </c>
      <c r="F62" s="7">
        <v>323518</v>
      </c>
    </row>
    <row r="63" spans="1:6">
      <c r="A63" s="5">
        <v>56</v>
      </c>
      <c r="B63" s="89" t="s">
        <v>173</v>
      </c>
      <c r="C63" s="89" t="s">
        <v>194</v>
      </c>
      <c r="D63" s="89" t="s">
        <v>4</v>
      </c>
      <c r="E63" s="91" t="s">
        <v>285</v>
      </c>
      <c r="F63" s="7">
        <v>368000</v>
      </c>
    </row>
    <row r="64" spans="1:6">
      <c r="A64" s="5">
        <v>57</v>
      </c>
      <c r="B64" s="89" t="s">
        <v>173</v>
      </c>
      <c r="C64" s="89" t="s">
        <v>194</v>
      </c>
      <c r="D64" s="89" t="s">
        <v>833</v>
      </c>
      <c r="E64" s="91" t="s">
        <v>834</v>
      </c>
      <c r="F64" s="7">
        <v>15450</v>
      </c>
    </row>
    <row r="65" spans="1:6">
      <c r="A65" s="5">
        <v>58</v>
      </c>
      <c r="B65" s="89" t="s">
        <v>173</v>
      </c>
      <c r="C65" s="89" t="s">
        <v>194</v>
      </c>
      <c r="D65" s="89" t="s">
        <v>160</v>
      </c>
      <c r="E65" s="91" t="s">
        <v>161</v>
      </c>
      <c r="F65" s="7">
        <v>634697</v>
      </c>
    </row>
    <row r="66" spans="1:6">
      <c r="A66" s="5">
        <v>59</v>
      </c>
      <c r="B66" s="89" t="s">
        <v>173</v>
      </c>
      <c r="C66" s="89" t="s">
        <v>196</v>
      </c>
      <c r="D66" s="89" t="s">
        <v>0</v>
      </c>
      <c r="E66" s="91" t="s">
        <v>197</v>
      </c>
      <c r="F66" s="7">
        <v>651606</v>
      </c>
    </row>
    <row r="67" spans="1:6" s="4" customFormat="1" ht="26.4">
      <c r="A67" s="5">
        <v>60</v>
      </c>
      <c r="B67" s="89" t="s">
        <v>173</v>
      </c>
      <c r="C67" s="89" t="s">
        <v>196</v>
      </c>
      <c r="D67" s="89" t="s">
        <v>2</v>
      </c>
      <c r="E67" s="91" t="s">
        <v>159</v>
      </c>
      <c r="F67" s="7">
        <v>18000</v>
      </c>
    </row>
    <row r="68" spans="1:6" s="4" customFormat="1">
      <c r="A68" s="5">
        <v>61</v>
      </c>
      <c r="B68" s="89" t="s">
        <v>173</v>
      </c>
      <c r="C68" s="89" t="s">
        <v>196</v>
      </c>
      <c r="D68" s="89" t="s">
        <v>160</v>
      </c>
      <c r="E68" s="91" t="s">
        <v>161</v>
      </c>
      <c r="F68" s="7">
        <v>633606</v>
      </c>
    </row>
    <row r="69" spans="1:6" ht="26.4">
      <c r="A69" s="5">
        <v>62</v>
      </c>
      <c r="B69" s="89" t="s">
        <v>173</v>
      </c>
      <c r="C69" s="89" t="s">
        <v>198</v>
      </c>
      <c r="D69" s="89" t="s">
        <v>0</v>
      </c>
      <c r="E69" s="91" t="s">
        <v>199</v>
      </c>
      <c r="F69" s="7">
        <v>2004078</v>
      </c>
    </row>
    <row r="70" spans="1:6" ht="26.4">
      <c r="A70" s="5">
        <v>63</v>
      </c>
      <c r="B70" s="89" t="s">
        <v>173</v>
      </c>
      <c r="C70" s="89" t="s">
        <v>198</v>
      </c>
      <c r="D70" s="89" t="s">
        <v>200</v>
      </c>
      <c r="E70" s="91" t="s">
        <v>201</v>
      </c>
      <c r="F70" s="7">
        <v>2004078</v>
      </c>
    </row>
    <row r="71" spans="1:6" s="4" customFormat="1">
      <c r="A71" s="3">
        <v>64</v>
      </c>
      <c r="B71" s="95" t="s">
        <v>202</v>
      </c>
      <c r="C71" s="95" t="s">
        <v>147</v>
      </c>
      <c r="D71" s="95" t="s">
        <v>0</v>
      </c>
      <c r="E71" s="90" t="s">
        <v>612</v>
      </c>
      <c r="F71" s="8">
        <v>537600</v>
      </c>
    </row>
    <row r="72" spans="1:6" s="4" customFormat="1">
      <c r="A72" s="5">
        <v>65</v>
      </c>
      <c r="B72" s="89" t="s">
        <v>203</v>
      </c>
      <c r="C72" s="89" t="s">
        <v>147</v>
      </c>
      <c r="D72" s="89" t="s">
        <v>0</v>
      </c>
      <c r="E72" s="91" t="s">
        <v>204</v>
      </c>
      <c r="F72" s="7">
        <v>537600</v>
      </c>
    </row>
    <row r="73" spans="1:6" s="4" customFormat="1">
      <c r="A73" s="5">
        <v>66</v>
      </c>
      <c r="B73" s="89" t="s">
        <v>203</v>
      </c>
      <c r="C73" s="89" t="s">
        <v>150</v>
      </c>
      <c r="D73" s="89" t="s">
        <v>0</v>
      </c>
      <c r="E73" s="91" t="s">
        <v>151</v>
      </c>
      <c r="F73" s="7">
        <v>537600</v>
      </c>
    </row>
    <row r="74" spans="1:6" s="4" customFormat="1" ht="39.6">
      <c r="A74" s="5">
        <v>67</v>
      </c>
      <c r="B74" s="89" t="s">
        <v>203</v>
      </c>
      <c r="C74" s="89" t="s">
        <v>205</v>
      </c>
      <c r="D74" s="89" t="s">
        <v>0</v>
      </c>
      <c r="E74" s="91" t="s">
        <v>206</v>
      </c>
      <c r="F74" s="7">
        <v>537600</v>
      </c>
    </row>
    <row r="75" spans="1:6" ht="26.4">
      <c r="A75" s="5">
        <v>68</v>
      </c>
      <c r="B75" s="89" t="s">
        <v>203</v>
      </c>
      <c r="C75" s="89" t="s">
        <v>205</v>
      </c>
      <c r="D75" s="89" t="s">
        <v>1</v>
      </c>
      <c r="E75" s="91" t="s">
        <v>154</v>
      </c>
      <c r="F75" s="7">
        <v>537600</v>
      </c>
    </row>
    <row r="76" spans="1:6" s="4" customFormat="1" ht="26.4">
      <c r="A76" s="3">
        <v>69</v>
      </c>
      <c r="B76" s="95" t="s">
        <v>207</v>
      </c>
      <c r="C76" s="95" t="s">
        <v>147</v>
      </c>
      <c r="D76" s="95" t="s">
        <v>0</v>
      </c>
      <c r="E76" s="90" t="s">
        <v>613</v>
      </c>
      <c r="F76" s="8">
        <v>7435086.1299999999</v>
      </c>
    </row>
    <row r="77" spans="1:6" s="4" customFormat="1" ht="26.4">
      <c r="A77" s="5">
        <v>70</v>
      </c>
      <c r="B77" s="89" t="s">
        <v>208</v>
      </c>
      <c r="C77" s="89" t="s">
        <v>147</v>
      </c>
      <c r="D77" s="89" t="s">
        <v>0</v>
      </c>
      <c r="E77" s="91" t="s">
        <v>614</v>
      </c>
      <c r="F77" s="7">
        <v>5846714.1299999999</v>
      </c>
    </row>
    <row r="78" spans="1:6" s="4" customFormat="1" ht="39.6">
      <c r="A78" s="5">
        <v>71</v>
      </c>
      <c r="B78" s="89" t="s">
        <v>208</v>
      </c>
      <c r="C78" s="89" t="s">
        <v>175</v>
      </c>
      <c r="D78" s="89" t="s">
        <v>0</v>
      </c>
      <c r="E78" s="91" t="s">
        <v>917</v>
      </c>
      <c r="F78" s="7">
        <v>5846714.1299999999</v>
      </c>
    </row>
    <row r="79" spans="1:6" s="4" customFormat="1" ht="39.6">
      <c r="A79" s="5">
        <v>72</v>
      </c>
      <c r="B79" s="89" t="s">
        <v>208</v>
      </c>
      <c r="C79" s="89" t="s">
        <v>209</v>
      </c>
      <c r="D79" s="89" t="s">
        <v>0</v>
      </c>
      <c r="E79" s="91" t="s">
        <v>615</v>
      </c>
      <c r="F79" s="7">
        <v>129783</v>
      </c>
    </row>
    <row r="80" spans="1:6" ht="26.4">
      <c r="A80" s="5">
        <v>73</v>
      </c>
      <c r="B80" s="89" t="s">
        <v>208</v>
      </c>
      <c r="C80" s="89" t="s">
        <v>210</v>
      </c>
      <c r="D80" s="89" t="s">
        <v>0</v>
      </c>
      <c r="E80" s="91" t="s">
        <v>211</v>
      </c>
      <c r="F80" s="7">
        <v>129783</v>
      </c>
    </row>
    <row r="81" spans="1:6" ht="26.4">
      <c r="A81" s="5">
        <v>74</v>
      </c>
      <c r="B81" s="89" t="s">
        <v>208</v>
      </c>
      <c r="C81" s="89" t="s">
        <v>210</v>
      </c>
      <c r="D81" s="89" t="s">
        <v>2</v>
      </c>
      <c r="E81" s="91" t="s">
        <v>159</v>
      </c>
      <c r="F81" s="7">
        <v>129783</v>
      </c>
    </row>
    <row r="82" spans="1:6" ht="52.8">
      <c r="A82" s="5">
        <v>75</v>
      </c>
      <c r="B82" s="89" t="s">
        <v>208</v>
      </c>
      <c r="C82" s="89" t="s">
        <v>212</v>
      </c>
      <c r="D82" s="89" t="s">
        <v>0</v>
      </c>
      <c r="E82" s="91" t="s">
        <v>703</v>
      </c>
      <c r="F82" s="7">
        <v>5716931.1299999999</v>
      </c>
    </row>
    <row r="83" spans="1:6" ht="39.6">
      <c r="A83" s="5">
        <v>76</v>
      </c>
      <c r="B83" s="89" t="s">
        <v>208</v>
      </c>
      <c r="C83" s="89" t="s">
        <v>213</v>
      </c>
      <c r="D83" s="89" t="s">
        <v>0</v>
      </c>
      <c r="E83" s="91" t="s">
        <v>214</v>
      </c>
      <c r="F83" s="7">
        <v>5716931.1299999999</v>
      </c>
    </row>
    <row r="84" spans="1:6">
      <c r="A84" s="5">
        <v>77</v>
      </c>
      <c r="B84" s="89" t="s">
        <v>208</v>
      </c>
      <c r="C84" s="89" t="s">
        <v>213</v>
      </c>
      <c r="D84" s="89" t="s">
        <v>3</v>
      </c>
      <c r="E84" s="91" t="s">
        <v>611</v>
      </c>
      <c r="F84" s="7">
        <v>4840290.5</v>
      </c>
    </row>
    <row r="85" spans="1:6" ht="26.4">
      <c r="A85" s="5">
        <v>78</v>
      </c>
      <c r="B85" s="89" t="s">
        <v>208</v>
      </c>
      <c r="C85" s="89" t="s">
        <v>213</v>
      </c>
      <c r="D85" s="89" t="s">
        <v>2</v>
      </c>
      <c r="E85" s="91" t="s">
        <v>159</v>
      </c>
      <c r="F85" s="7">
        <v>876640.63</v>
      </c>
    </row>
    <row r="86" spans="1:6">
      <c r="A86" s="5">
        <v>79</v>
      </c>
      <c r="B86" s="89" t="s">
        <v>215</v>
      </c>
      <c r="C86" s="89" t="s">
        <v>147</v>
      </c>
      <c r="D86" s="89" t="s">
        <v>0</v>
      </c>
      <c r="E86" s="91" t="s">
        <v>216</v>
      </c>
      <c r="F86" s="7">
        <v>1062343</v>
      </c>
    </row>
    <row r="87" spans="1:6" ht="39.6">
      <c r="A87" s="5">
        <v>80</v>
      </c>
      <c r="B87" s="89" t="s">
        <v>215</v>
      </c>
      <c r="C87" s="89" t="s">
        <v>175</v>
      </c>
      <c r="D87" s="89" t="s">
        <v>0</v>
      </c>
      <c r="E87" s="91" t="s">
        <v>917</v>
      </c>
      <c r="F87" s="7">
        <v>1062343</v>
      </c>
    </row>
    <row r="88" spans="1:6" ht="26.4">
      <c r="A88" s="5">
        <v>81</v>
      </c>
      <c r="B88" s="89" t="s">
        <v>215</v>
      </c>
      <c r="C88" s="89" t="s">
        <v>217</v>
      </c>
      <c r="D88" s="89" t="s">
        <v>0</v>
      </c>
      <c r="E88" s="91" t="s">
        <v>218</v>
      </c>
      <c r="F88" s="7">
        <v>1062343</v>
      </c>
    </row>
    <row r="89" spans="1:6" ht="26.4">
      <c r="A89" s="5">
        <v>82</v>
      </c>
      <c r="B89" s="89" t="s">
        <v>215</v>
      </c>
      <c r="C89" s="89" t="s">
        <v>766</v>
      </c>
      <c r="D89" s="89" t="s">
        <v>0</v>
      </c>
      <c r="E89" s="91" t="s">
        <v>801</v>
      </c>
      <c r="F89" s="7">
        <v>565281</v>
      </c>
    </row>
    <row r="90" spans="1:6" ht="26.4">
      <c r="A90" s="5">
        <v>83</v>
      </c>
      <c r="B90" s="89" t="s">
        <v>215</v>
      </c>
      <c r="C90" s="89" t="s">
        <v>766</v>
      </c>
      <c r="D90" s="89" t="s">
        <v>2</v>
      </c>
      <c r="E90" s="91" t="s">
        <v>159</v>
      </c>
      <c r="F90" s="7">
        <v>565281</v>
      </c>
    </row>
    <row r="91" spans="1:6" ht="26.4">
      <c r="A91" s="5">
        <v>84</v>
      </c>
      <c r="B91" s="89" t="s">
        <v>215</v>
      </c>
      <c r="C91" s="89" t="s">
        <v>219</v>
      </c>
      <c r="D91" s="89" t="s">
        <v>0</v>
      </c>
      <c r="E91" s="91" t="s">
        <v>220</v>
      </c>
      <c r="F91" s="7">
        <v>38020</v>
      </c>
    </row>
    <row r="92" spans="1:6" ht="26.4">
      <c r="A92" s="5">
        <v>85</v>
      </c>
      <c r="B92" s="89" t="s">
        <v>215</v>
      </c>
      <c r="C92" s="89" t="s">
        <v>219</v>
      </c>
      <c r="D92" s="89" t="s">
        <v>2</v>
      </c>
      <c r="E92" s="91" t="s">
        <v>159</v>
      </c>
      <c r="F92" s="7">
        <v>38020</v>
      </c>
    </row>
    <row r="93" spans="1:6">
      <c r="A93" s="5">
        <v>86</v>
      </c>
      <c r="B93" s="89" t="s">
        <v>215</v>
      </c>
      <c r="C93" s="89" t="s">
        <v>827</v>
      </c>
      <c r="D93" s="89" t="s">
        <v>0</v>
      </c>
      <c r="E93" s="91" t="s">
        <v>826</v>
      </c>
      <c r="F93" s="7">
        <v>459042</v>
      </c>
    </row>
    <row r="94" spans="1:6" ht="26.4">
      <c r="A94" s="5">
        <v>87</v>
      </c>
      <c r="B94" s="89" t="s">
        <v>215</v>
      </c>
      <c r="C94" s="89" t="s">
        <v>827</v>
      </c>
      <c r="D94" s="89" t="s">
        <v>2</v>
      </c>
      <c r="E94" s="91" t="s">
        <v>159</v>
      </c>
      <c r="F94" s="7">
        <v>459042</v>
      </c>
    </row>
    <row r="95" spans="1:6" ht="26.4">
      <c r="A95" s="5">
        <v>88</v>
      </c>
      <c r="B95" s="89" t="s">
        <v>221</v>
      </c>
      <c r="C95" s="89" t="s">
        <v>147</v>
      </c>
      <c r="D95" s="89" t="s">
        <v>0</v>
      </c>
      <c r="E95" s="91" t="s">
        <v>222</v>
      </c>
      <c r="F95" s="7">
        <v>526029</v>
      </c>
    </row>
    <row r="96" spans="1:6" ht="39.6">
      <c r="A96" s="5">
        <v>89</v>
      </c>
      <c r="B96" s="89" t="s">
        <v>221</v>
      </c>
      <c r="C96" s="89" t="s">
        <v>175</v>
      </c>
      <c r="D96" s="89" t="s">
        <v>0</v>
      </c>
      <c r="E96" s="91" t="s">
        <v>917</v>
      </c>
      <c r="F96" s="7">
        <v>526029</v>
      </c>
    </row>
    <row r="97" spans="1:6" ht="26.4">
      <c r="A97" s="5">
        <v>90</v>
      </c>
      <c r="B97" s="89" t="s">
        <v>221</v>
      </c>
      <c r="C97" s="89" t="s">
        <v>223</v>
      </c>
      <c r="D97" s="89" t="s">
        <v>0</v>
      </c>
      <c r="E97" s="91" t="s">
        <v>224</v>
      </c>
      <c r="F97" s="7">
        <v>526029</v>
      </c>
    </row>
    <row r="98" spans="1:6" ht="26.4">
      <c r="A98" s="5">
        <v>91</v>
      </c>
      <c r="B98" s="89" t="s">
        <v>221</v>
      </c>
      <c r="C98" s="89" t="s">
        <v>225</v>
      </c>
      <c r="D98" s="89" t="s">
        <v>0</v>
      </c>
      <c r="E98" s="91" t="s">
        <v>226</v>
      </c>
      <c r="F98" s="7">
        <v>427829</v>
      </c>
    </row>
    <row r="99" spans="1:6" s="4" customFormat="1" ht="26.4">
      <c r="A99" s="5">
        <v>92</v>
      </c>
      <c r="B99" s="89" t="s">
        <v>221</v>
      </c>
      <c r="C99" s="89" t="s">
        <v>225</v>
      </c>
      <c r="D99" s="89" t="s">
        <v>2</v>
      </c>
      <c r="E99" s="91" t="s">
        <v>159</v>
      </c>
      <c r="F99" s="7">
        <v>427829</v>
      </c>
    </row>
    <row r="100" spans="1:6" s="4" customFormat="1" ht="26.4">
      <c r="A100" s="5">
        <v>93</v>
      </c>
      <c r="B100" s="89" t="s">
        <v>221</v>
      </c>
      <c r="C100" s="89" t="s">
        <v>227</v>
      </c>
      <c r="D100" s="89" t="s">
        <v>0</v>
      </c>
      <c r="E100" s="91" t="s">
        <v>228</v>
      </c>
      <c r="F100" s="7">
        <v>98200</v>
      </c>
    </row>
    <row r="101" spans="1:6" ht="26.4">
      <c r="A101" s="5">
        <v>94</v>
      </c>
      <c r="B101" s="89" t="s">
        <v>221</v>
      </c>
      <c r="C101" s="89" t="s">
        <v>227</v>
      </c>
      <c r="D101" s="89" t="s">
        <v>229</v>
      </c>
      <c r="E101" s="91" t="s">
        <v>230</v>
      </c>
      <c r="F101" s="7">
        <v>98200</v>
      </c>
    </row>
    <row r="102" spans="1:6" s="4" customFormat="1">
      <c r="A102" s="3">
        <v>95</v>
      </c>
      <c r="B102" s="95" t="s">
        <v>231</v>
      </c>
      <c r="C102" s="95" t="s">
        <v>147</v>
      </c>
      <c r="D102" s="95" t="s">
        <v>0</v>
      </c>
      <c r="E102" s="90" t="s">
        <v>616</v>
      </c>
      <c r="F102" s="7">
        <v>114933478.43000001</v>
      </c>
    </row>
    <row r="103" spans="1:6" s="4" customFormat="1">
      <c r="A103" s="5">
        <v>96</v>
      </c>
      <c r="B103" s="89" t="s">
        <v>232</v>
      </c>
      <c r="C103" s="89" t="s">
        <v>147</v>
      </c>
      <c r="D103" s="89" t="s">
        <v>0</v>
      </c>
      <c r="E103" s="91" t="s">
        <v>233</v>
      </c>
      <c r="F103" s="7">
        <v>346800</v>
      </c>
    </row>
    <row r="104" spans="1:6" s="4" customFormat="1">
      <c r="A104" s="5">
        <v>97</v>
      </c>
      <c r="B104" s="89" t="s">
        <v>232</v>
      </c>
      <c r="C104" s="89" t="s">
        <v>150</v>
      </c>
      <c r="D104" s="89" t="s">
        <v>0</v>
      </c>
      <c r="E104" s="91" t="s">
        <v>151</v>
      </c>
      <c r="F104" s="7">
        <v>346800</v>
      </c>
    </row>
    <row r="105" spans="1:6" s="4" customFormat="1" ht="39.6">
      <c r="A105" s="5">
        <v>98</v>
      </c>
      <c r="B105" s="89" t="s">
        <v>232</v>
      </c>
      <c r="C105" s="89" t="s">
        <v>234</v>
      </c>
      <c r="D105" s="89" t="s">
        <v>0</v>
      </c>
      <c r="E105" s="91" t="s">
        <v>802</v>
      </c>
      <c r="F105" s="7">
        <v>346800</v>
      </c>
    </row>
    <row r="106" spans="1:6" s="4" customFormat="1" ht="26.4">
      <c r="A106" s="5">
        <v>99</v>
      </c>
      <c r="B106" s="89" t="s">
        <v>232</v>
      </c>
      <c r="C106" s="89" t="s">
        <v>234</v>
      </c>
      <c r="D106" s="89" t="s">
        <v>2</v>
      </c>
      <c r="E106" s="91" t="s">
        <v>159</v>
      </c>
      <c r="F106" s="7">
        <v>346800</v>
      </c>
    </row>
    <row r="107" spans="1:6">
      <c r="A107" s="5">
        <v>100</v>
      </c>
      <c r="B107" s="89" t="s">
        <v>236</v>
      </c>
      <c r="C107" s="89" t="s">
        <v>147</v>
      </c>
      <c r="D107" s="89" t="s">
        <v>0</v>
      </c>
      <c r="E107" s="91" t="s">
        <v>237</v>
      </c>
      <c r="F107" s="7">
        <v>12200460.869999999</v>
      </c>
    </row>
    <row r="108" spans="1:6" s="4" customFormat="1" ht="39.6">
      <c r="A108" s="5">
        <v>101</v>
      </c>
      <c r="B108" s="89" t="s">
        <v>236</v>
      </c>
      <c r="C108" s="89" t="s">
        <v>175</v>
      </c>
      <c r="D108" s="89" t="s">
        <v>0</v>
      </c>
      <c r="E108" s="91" t="s">
        <v>917</v>
      </c>
      <c r="F108" s="7">
        <v>12200460.869999999</v>
      </c>
    </row>
    <row r="109" spans="1:6" ht="39.6">
      <c r="A109" s="5">
        <v>102</v>
      </c>
      <c r="B109" s="89" t="s">
        <v>236</v>
      </c>
      <c r="C109" s="89" t="s">
        <v>238</v>
      </c>
      <c r="D109" s="89" t="s">
        <v>0</v>
      </c>
      <c r="E109" s="91" t="s">
        <v>239</v>
      </c>
      <c r="F109" s="7">
        <v>12200460.869999999</v>
      </c>
    </row>
    <row r="110" spans="1:6" ht="26.4">
      <c r="A110" s="5">
        <v>103</v>
      </c>
      <c r="B110" s="89" t="s">
        <v>236</v>
      </c>
      <c r="C110" s="89" t="s">
        <v>240</v>
      </c>
      <c r="D110" s="89" t="s">
        <v>0</v>
      </c>
      <c r="E110" s="91" t="s">
        <v>241</v>
      </c>
      <c r="F110" s="7">
        <v>2200460.87</v>
      </c>
    </row>
    <row r="111" spans="1:6">
      <c r="A111" s="5">
        <v>104</v>
      </c>
      <c r="B111" s="89" t="s">
        <v>236</v>
      </c>
      <c r="C111" s="89" t="s">
        <v>240</v>
      </c>
      <c r="D111" s="89" t="s">
        <v>3</v>
      </c>
      <c r="E111" s="91" t="s">
        <v>611</v>
      </c>
      <c r="F111" s="7">
        <v>2019280.34</v>
      </c>
    </row>
    <row r="112" spans="1:6" ht="26.4">
      <c r="A112" s="5">
        <v>105</v>
      </c>
      <c r="B112" s="89" t="s">
        <v>236</v>
      </c>
      <c r="C112" s="89" t="s">
        <v>240</v>
      </c>
      <c r="D112" s="89" t="s">
        <v>2</v>
      </c>
      <c r="E112" s="91" t="s">
        <v>159</v>
      </c>
      <c r="F112" s="7">
        <v>99074.53</v>
      </c>
    </row>
    <row r="113" spans="1:6">
      <c r="A113" s="5">
        <v>106</v>
      </c>
      <c r="B113" s="89" t="s">
        <v>236</v>
      </c>
      <c r="C113" s="89" t="s">
        <v>240</v>
      </c>
      <c r="D113" s="89" t="s">
        <v>160</v>
      </c>
      <c r="E113" s="91" t="s">
        <v>161</v>
      </c>
      <c r="F113" s="7">
        <v>82106</v>
      </c>
    </row>
    <row r="114" spans="1:6" ht="26.4">
      <c r="A114" s="5">
        <v>107</v>
      </c>
      <c r="B114" s="89" t="s">
        <v>236</v>
      </c>
      <c r="C114" s="89" t="s">
        <v>768</v>
      </c>
      <c r="D114" s="89" t="s">
        <v>0</v>
      </c>
      <c r="E114" s="91" t="s">
        <v>803</v>
      </c>
      <c r="F114" s="7">
        <v>10000000</v>
      </c>
    </row>
    <row r="115" spans="1:6" ht="26.4">
      <c r="A115" s="5">
        <v>108</v>
      </c>
      <c r="B115" s="89" t="s">
        <v>236</v>
      </c>
      <c r="C115" s="89" t="s">
        <v>768</v>
      </c>
      <c r="D115" s="89" t="s">
        <v>2</v>
      </c>
      <c r="E115" s="91" t="s">
        <v>159</v>
      </c>
      <c r="F115" s="7">
        <v>10000000</v>
      </c>
    </row>
    <row r="116" spans="1:6">
      <c r="A116" s="5">
        <v>109</v>
      </c>
      <c r="B116" s="89" t="s">
        <v>242</v>
      </c>
      <c r="C116" s="89" t="s">
        <v>147</v>
      </c>
      <c r="D116" s="89" t="s">
        <v>0</v>
      </c>
      <c r="E116" s="91" t="s">
        <v>243</v>
      </c>
      <c r="F116" s="7">
        <v>102000</v>
      </c>
    </row>
    <row r="117" spans="1:6">
      <c r="A117" s="5">
        <v>110</v>
      </c>
      <c r="B117" s="89" t="s">
        <v>242</v>
      </c>
      <c r="C117" s="89" t="s">
        <v>150</v>
      </c>
      <c r="D117" s="89" t="s">
        <v>0</v>
      </c>
      <c r="E117" s="91" t="s">
        <v>151</v>
      </c>
      <c r="F117" s="7">
        <v>102000</v>
      </c>
    </row>
    <row r="118" spans="1:6" ht="26.4">
      <c r="A118" s="5">
        <v>111</v>
      </c>
      <c r="B118" s="89" t="s">
        <v>242</v>
      </c>
      <c r="C118" s="89" t="s">
        <v>244</v>
      </c>
      <c r="D118" s="89" t="s">
        <v>0</v>
      </c>
      <c r="E118" s="91" t="s">
        <v>245</v>
      </c>
      <c r="F118" s="7">
        <v>102000</v>
      </c>
    </row>
    <row r="119" spans="1:6" ht="39.6">
      <c r="A119" s="5">
        <v>112</v>
      </c>
      <c r="B119" s="89" t="s">
        <v>242</v>
      </c>
      <c r="C119" s="89" t="s">
        <v>244</v>
      </c>
      <c r="D119" s="89" t="s">
        <v>124</v>
      </c>
      <c r="E119" s="91" t="s">
        <v>246</v>
      </c>
      <c r="F119" s="7">
        <v>102000</v>
      </c>
    </row>
    <row r="120" spans="1:6">
      <c r="A120" s="5">
        <v>113</v>
      </c>
      <c r="B120" s="89" t="s">
        <v>247</v>
      </c>
      <c r="C120" s="89" t="s">
        <v>147</v>
      </c>
      <c r="D120" s="89" t="s">
        <v>0</v>
      </c>
      <c r="E120" s="91" t="s">
        <v>248</v>
      </c>
      <c r="F120" s="7">
        <v>100916246.51000001</v>
      </c>
    </row>
    <row r="121" spans="1:6" ht="39.6">
      <c r="A121" s="5">
        <v>114</v>
      </c>
      <c r="B121" s="89" t="s">
        <v>247</v>
      </c>
      <c r="C121" s="89" t="s">
        <v>249</v>
      </c>
      <c r="D121" s="89" t="s">
        <v>0</v>
      </c>
      <c r="E121" s="91" t="s">
        <v>918</v>
      </c>
      <c r="F121" s="7">
        <v>100916246.51000001</v>
      </c>
    </row>
    <row r="122" spans="1:6" ht="26.4">
      <c r="A122" s="5">
        <v>115</v>
      </c>
      <c r="B122" s="89" t="s">
        <v>247</v>
      </c>
      <c r="C122" s="89" t="s">
        <v>250</v>
      </c>
      <c r="D122" s="89" t="s">
        <v>0</v>
      </c>
      <c r="E122" s="91" t="s">
        <v>251</v>
      </c>
      <c r="F122" s="7">
        <v>100916246.51000001</v>
      </c>
    </row>
    <row r="123" spans="1:6" ht="26.4">
      <c r="A123" s="5">
        <v>116</v>
      </c>
      <c r="B123" s="89" t="s">
        <v>247</v>
      </c>
      <c r="C123" s="89" t="s">
        <v>252</v>
      </c>
      <c r="D123" s="89" t="s">
        <v>0</v>
      </c>
      <c r="E123" s="91" t="s">
        <v>253</v>
      </c>
      <c r="F123" s="7">
        <v>19810921.510000002</v>
      </c>
    </row>
    <row r="124" spans="1:6" ht="26.4">
      <c r="A124" s="5">
        <v>117</v>
      </c>
      <c r="B124" s="89" t="s">
        <v>247</v>
      </c>
      <c r="C124" s="89" t="s">
        <v>252</v>
      </c>
      <c r="D124" s="89" t="s">
        <v>2</v>
      </c>
      <c r="E124" s="91" t="s">
        <v>159</v>
      </c>
      <c r="F124" s="7">
        <v>14333568.310000001</v>
      </c>
    </row>
    <row r="125" spans="1:6">
      <c r="A125" s="5">
        <v>118</v>
      </c>
      <c r="B125" s="89" t="s">
        <v>247</v>
      </c>
      <c r="C125" s="89" t="s">
        <v>252</v>
      </c>
      <c r="D125" s="89" t="s">
        <v>125</v>
      </c>
      <c r="E125" s="91" t="s">
        <v>235</v>
      </c>
      <c r="F125" s="7">
        <v>5477353.2000000002</v>
      </c>
    </row>
    <row r="126" spans="1:6" ht="39.6">
      <c r="A126" s="5">
        <v>119</v>
      </c>
      <c r="B126" s="89" t="s">
        <v>247</v>
      </c>
      <c r="C126" s="89" t="s">
        <v>835</v>
      </c>
      <c r="D126" s="89" t="s">
        <v>0</v>
      </c>
      <c r="E126" s="91" t="s">
        <v>704</v>
      </c>
      <c r="F126" s="7">
        <v>66074100</v>
      </c>
    </row>
    <row r="127" spans="1:6">
      <c r="A127" s="5">
        <v>120</v>
      </c>
      <c r="B127" s="89" t="s">
        <v>247</v>
      </c>
      <c r="C127" s="89" t="s">
        <v>835</v>
      </c>
      <c r="D127" s="89" t="s">
        <v>4</v>
      </c>
      <c r="E127" s="91" t="s">
        <v>285</v>
      </c>
      <c r="F127" s="7">
        <v>66074100</v>
      </c>
    </row>
    <row r="128" spans="1:6" ht="39.6">
      <c r="A128" s="5">
        <v>121</v>
      </c>
      <c r="B128" s="89" t="s">
        <v>247</v>
      </c>
      <c r="C128" s="89" t="s">
        <v>617</v>
      </c>
      <c r="D128" s="89" t="s">
        <v>0</v>
      </c>
      <c r="E128" s="91" t="s">
        <v>618</v>
      </c>
      <c r="F128" s="7">
        <v>2380693</v>
      </c>
    </row>
    <row r="129" spans="1:6">
      <c r="A129" s="5">
        <v>122</v>
      </c>
      <c r="B129" s="89" t="s">
        <v>247</v>
      </c>
      <c r="C129" s="89" t="s">
        <v>617</v>
      </c>
      <c r="D129" s="89" t="s">
        <v>4</v>
      </c>
      <c r="E129" s="91" t="s">
        <v>285</v>
      </c>
      <c r="F129" s="7">
        <v>2380693</v>
      </c>
    </row>
    <row r="130" spans="1:6" ht="39.6">
      <c r="A130" s="5">
        <v>123</v>
      </c>
      <c r="B130" s="89" t="s">
        <v>247</v>
      </c>
      <c r="C130" s="89" t="s">
        <v>836</v>
      </c>
      <c r="D130" s="89" t="s">
        <v>0</v>
      </c>
      <c r="E130" s="91" t="s">
        <v>704</v>
      </c>
      <c r="F130" s="7">
        <v>3477586</v>
      </c>
    </row>
    <row r="131" spans="1:6">
      <c r="A131" s="5">
        <v>124</v>
      </c>
      <c r="B131" s="89" t="s">
        <v>247</v>
      </c>
      <c r="C131" s="89" t="s">
        <v>836</v>
      </c>
      <c r="D131" s="89" t="s">
        <v>4</v>
      </c>
      <c r="E131" s="91" t="s">
        <v>285</v>
      </c>
      <c r="F131" s="7">
        <v>3477586</v>
      </c>
    </row>
    <row r="132" spans="1:6" ht="26.4">
      <c r="A132" s="5">
        <v>125</v>
      </c>
      <c r="B132" s="89" t="s">
        <v>247</v>
      </c>
      <c r="C132" s="89" t="s">
        <v>901</v>
      </c>
      <c r="D132" s="89" t="s">
        <v>0</v>
      </c>
      <c r="E132" s="91" t="s">
        <v>900</v>
      </c>
      <c r="F132" s="7">
        <v>3000000</v>
      </c>
    </row>
    <row r="133" spans="1:6">
      <c r="A133" s="5">
        <v>126</v>
      </c>
      <c r="B133" s="89" t="s">
        <v>247</v>
      </c>
      <c r="C133" s="89" t="s">
        <v>901</v>
      </c>
      <c r="D133" s="89" t="s">
        <v>4</v>
      </c>
      <c r="E133" s="91" t="s">
        <v>285</v>
      </c>
      <c r="F133" s="7">
        <v>3000000</v>
      </c>
    </row>
    <row r="134" spans="1:6" ht="39.6">
      <c r="A134" s="5">
        <v>127</v>
      </c>
      <c r="B134" s="89" t="s">
        <v>247</v>
      </c>
      <c r="C134" s="89" t="s">
        <v>770</v>
      </c>
      <c r="D134" s="89" t="s">
        <v>0</v>
      </c>
      <c r="E134" s="91" t="s">
        <v>1008</v>
      </c>
      <c r="F134" s="7">
        <v>6015046</v>
      </c>
    </row>
    <row r="135" spans="1:6">
      <c r="A135" s="5">
        <v>128</v>
      </c>
      <c r="B135" s="89" t="s">
        <v>247</v>
      </c>
      <c r="C135" s="89" t="s">
        <v>770</v>
      </c>
      <c r="D135" s="89" t="s">
        <v>4</v>
      </c>
      <c r="E135" s="91" t="s">
        <v>285</v>
      </c>
      <c r="F135" s="7">
        <v>6015046</v>
      </c>
    </row>
    <row r="136" spans="1:6" ht="26.4">
      <c r="A136" s="5">
        <v>129</v>
      </c>
      <c r="B136" s="89" t="s">
        <v>247</v>
      </c>
      <c r="C136" s="89" t="s">
        <v>902</v>
      </c>
      <c r="D136" s="89" t="s">
        <v>0</v>
      </c>
      <c r="E136" s="91" t="s">
        <v>900</v>
      </c>
      <c r="F136" s="7">
        <v>157900</v>
      </c>
    </row>
    <row r="137" spans="1:6">
      <c r="A137" s="5">
        <v>130</v>
      </c>
      <c r="B137" s="89" t="s">
        <v>247</v>
      </c>
      <c r="C137" s="89" t="s">
        <v>902</v>
      </c>
      <c r="D137" s="89" t="s">
        <v>4</v>
      </c>
      <c r="E137" s="91" t="s">
        <v>285</v>
      </c>
      <c r="F137" s="7">
        <v>157900</v>
      </c>
    </row>
    <row r="138" spans="1:6" s="4" customFormat="1">
      <c r="A138" s="5">
        <v>131</v>
      </c>
      <c r="B138" s="89" t="s">
        <v>254</v>
      </c>
      <c r="C138" s="89" t="s">
        <v>147</v>
      </c>
      <c r="D138" s="89" t="s">
        <v>0</v>
      </c>
      <c r="E138" s="91" t="s">
        <v>255</v>
      </c>
      <c r="F138" s="7">
        <v>37500</v>
      </c>
    </row>
    <row r="139" spans="1:6" ht="39.6">
      <c r="A139" s="5">
        <v>132</v>
      </c>
      <c r="B139" s="89" t="s">
        <v>254</v>
      </c>
      <c r="C139" s="89" t="s">
        <v>175</v>
      </c>
      <c r="D139" s="89" t="s">
        <v>0</v>
      </c>
      <c r="E139" s="91" t="s">
        <v>917</v>
      </c>
      <c r="F139" s="7">
        <v>37500</v>
      </c>
    </row>
    <row r="140" spans="1:6">
      <c r="A140" s="5">
        <v>133</v>
      </c>
      <c r="B140" s="89" t="s">
        <v>254</v>
      </c>
      <c r="C140" s="89" t="s">
        <v>256</v>
      </c>
      <c r="D140" s="89" t="s">
        <v>0</v>
      </c>
      <c r="E140" s="91" t="s">
        <v>619</v>
      </c>
      <c r="F140" s="7">
        <v>37500</v>
      </c>
    </row>
    <row r="141" spans="1:6">
      <c r="A141" s="5">
        <v>134</v>
      </c>
      <c r="B141" s="89" t="s">
        <v>254</v>
      </c>
      <c r="C141" s="89" t="s">
        <v>257</v>
      </c>
      <c r="D141" s="89" t="s">
        <v>0</v>
      </c>
      <c r="E141" s="91" t="s">
        <v>258</v>
      </c>
      <c r="F141" s="7">
        <v>37500</v>
      </c>
    </row>
    <row r="142" spans="1:6" ht="26.4">
      <c r="A142" s="5">
        <v>135</v>
      </c>
      <c r="B142" s="89" t="s">
        <v>254</v>
      </c>
      <c r="C142" s="89" t="s">
        <v>257</v>
      </c>
      <c r="D142" s="89" t="s">
        <v>2</v>
      </c>
      <c r="E142" s="91" t="s">
        <v>159</v>
      </c>
      <c r="F142" s="7">
        <v>37500</v>
      </c>
    </row>
    <row r="143" spans="1:6">
      <c r="A143" s="5">
        <v>136</v>
      </c>
      <c r="B143" s="89" t="s">
        <v>259</v>
      </c>
      <c r="C143" s="89" t="s">
        <v>147</v>
      </c>
      <c r="D143" s="89" t="s">
        <v>0</v>
      </c>
      <c r="E143" s="91" t="s">
        <v>260</v>
      </c>
      <c r="F143" s="7">
        <v>1330471.05</v>
      </c>
    </row>
    <row r="144" spans="1:6" ht="39.6">
      <c r="A144" s="5">
        <v>137</v>
      </c>
      <c r="B144" s="89" t="s">
        <v>259</v>
      </c>
      <c r="C144" s="89" t="s">
        <v>175</v>
      </c>
      <c r="D144" s="89" t="s">
        <v>0</v>
      </c>
      <c r="E144" s="91" t="s">
        <v>917</v>
      </c>
      <c r="F144" s="7">
        <v>1330471.05</v>
      </c>
    </row>
    <row r="145" spans="1:6" s="4" customFormat="1" ht="26.4">
      <c r="A145" s="5">
        <v>138</v>
      </c>
      <c r="B145" s="89" t="s">
        <v>259</v>
      </c>
      <c r="C145" s="89" t="s">
        <v>261</v>
      </c>
      <c r="D145" s="89" t="s">
        <v>0</v>
      </c>
      <c r="E145" s="91" t="s">
        <v>620</v>
      </c>
      <c r="F145" s="7">
        <v>100000</v>
      </c>
    </row>
    <row r="146" spans="1:6" ht="26.4">
      <c r="A146" s="5">
        <v>139</v>
      </c>
      <c r="B146" s="89" t="s">
        <v>259</v>
      </c>
      <c r="C146" s="89" t="s">
        <v>771</v>
      </c>
      <c r="D146" s="89" t="s">
        <v>0</v>
      </c>
      <c r="E146" s="91" t="s">
        <v>804</v>
      </c>
      <c r="F146" s="7">
        <v>100000</v>
      </c>
    </row>
    <row r="147" spans="1:6" ht="26.4">
      <c r="A147" s="5">
        <v>140</v>
      </c>
      <c r="B147" s="89" t="s">
        <v>259</v>
      </c>
      <c r="C147" s="89" t="s">
        <v>771</v>
      </c>
      <c r="D147" s="89" t="s">
        <v>2</v>
      </c>
      <c r="E147" s="91" t="s">
        <v>159</v>
      </c>
      <c r="F147" s="7">
        <v>100000</v>
      </c>
    </row>
    <row r="148" spans="1:6" ht="26.4">
      <c r="A148" s="5">
        <v>141</v>
      </c>
      <c r="B148" s="89" t="s">
        <v>259</v>
      </c>
      <c r="C148" s="89" t="s">
        <v>262</v>
      </c>
      <c r="D148" s="89" t="s">
        <v>0</v>
      </c>
      <c r="E148" s="91" t="s">
        <v>621</v>
      </c>
      <c r="F148" s="7">
        <v>14000</v>
      </c>
    </row>
    <row r="149" spans="1:6" ht="26.4">
      <c r="A149" s="5">
        <v>142</v>
      </c>
      <c r="B149" s="89" t="s">
        <v>259</v>
      </c>
      <c r="C149" s="89" t="s">
        <v>263</v>
      </c>
      <c r="D149" s="89" t="s">
        <v>0</v>
      </c>
      <c r="E149" s="91" t="s">
        <v>264</v>
      </c>
      <c r="F149" s="7">
        <v>14000</v>
      </c>
    </row>
    <row r="150" spans="1:6" s="4" customFormat="1" ht="26.4">
      <c r="A150" s="5">
        <v>143</v>
      </c>
      <c r="B150" s="89" t="s">
        <v>259</v>
      </c>
      <c r="C150" s="89" t="s">
        <v>263</v>
      </c>
      <c r="D150" s="89" t="s">
        <v>2</v>
      </c>
      <c r="E150" s="91" t="s">
        <v>159</v>
      </c>
      <c r="F150" s="7">
        <v>14000</v>
      </c>
    </row>
    <row r="151" spans="1:6" s="4" customFormat="1" ht="26.4">
      <c r="A151" s="5">
        <v>144</v>
      </c>
      <c r="B151" s="89" t="s">
        <v>259</v>
      </c>
      <c r="C151" s="89" t="s">
        <v>265</v>
      </c>
      <c r="D151" s="89" t="s">
        <v>0</v>
      </c>
      <c r="E151" s="91" t="s">
        <v>622</v>
      </c>
      <c r="F151" s="7">
        <v>696729.51</v>
      </c>
    </row>
    <row r="152" spans="1:6">
      <c r="A152" s="5">
        <v>145</v>
      </c>
      <c r="B152" s="89" t="s">
        <v>259</v>
      </c>
      <c r="C152" s="89" t="s">
        <v>266</v>
      </c>
      <c r="D152" s="89" t="s">
        <v>0</v>
      </c>
      <c r="E152" s="91" t="s">
        <v>267</v>
      </c>
      <c r="F152" s="7">
        <v>299314</v>
      </c>
    </row>
    <row r="153" spans="1:6" s="4" customFormat="1" ht="26.4">
      <c r="A153" s="5">
        <v>146</v>
      </c>
      <c r="B153" s="89" t="s">
        <v>259</v>
      </c>
      <c r="C153" s="89" t="s">
        <v>266</v>
      </c>
      <c r="D153" s="89" t="s">
        <v>2</v>
      </c>
      <c r="E153" s="91" t="s">
        <v>159</v>
      </c>
      <c r="F153" s="7">
        <v>299314</v>
      </c>
    </row>
    <row r="154" spans="1:6" s="4" customFormat="1">
      <c r="A154" s="5">
        <v>147</v>
      </c>
      <c r="B154" s="89" t="s">
        <v>259</v>
      </c>
      <c r="C154" s="89" t="s">
        <v>773</v>
      </c>
      <c r="D154" s="89" t="s">
        <v>0</v>
      </c>
      <c r="E154" s="91" t="s">
        <v>805</v>
      </c>
      <c r="F154" s="7">
        <v>278200</v>
      </c>
    </row>
    <row r="155" spans="1:6" ht="26.4">
      <c r="A155" s="5">
        <v>148</v>
      </c>
      <c r="B155" s="89" t="s">
        <v>259</v>
      </c>
      <c r="C155" s="89" t="s">
        <v>773</v>
      </c>
      <c r="D155" s="89" t="s">
        <v>2</v>
      </c>
      <c r="E155" s="91" t="s">
        <v>159</v>
      </c>
      <c r="F155" s="7">
        <v>278200</v>
      </c>
    </row>
    <row r="156" spans="1:6" s="4" customFormat="1">
      <c r="A156" s="5">
        <v>149</v>
      </c>
      <c r="B156" s="89" t="s">
        <v>259</v>
      </c>
      <c r="C156" s="89" t="s">
        <v>775</v>
      </c>
      <c r="D156" s="89" t="s">
        <v>0</v>
      </c>
      <c r="E156" s="91" t="s">
        <v>805</v>
      </c>
      <c r="F156" s="7">
        <v>119215.51</v>
      </c>
    </row>
    <row r="157" spans="1:6" ht="26.4">
      <c r="A157" s="5">
        <v>150</v>
      </c>
      <c r="B157" s="89" t="s">
        <v>259</v>
      </c>
      <c r="C157" s="89" t="s">
        <v>775</v>
      </c>
      <c r="D157" s="89" t="s">
        <v>2</v>
      </c>
      <c r="E157" s="91" t="s">
        <v>159</v>
      </c>
      <c r="F157" s="7">
        <v>119215.51</v>
      </c>
    </row>
    <row r="158" spans="1:6" ht="39.6">
      <c r="A158" s="5">
        <v>151</v>
      </c>
      <c r="B158" s="89" t="s">
        <v>259</v>
      </c>
      <c r="C158" s="89" t="s">
        <v>268</v>
      </c>
      <c r="D158" s="89" t="s">
        <v>0</v>
      </c>
      <c r="E158" s="91" t="s">
        <v>269</v>
      </c>
      <c r="F158" s="7">
        <v>24500</v>
      </c>
    </row>
    <row r="159" spans="1:6" ht="26.4">
      <c r="A159" s="5">
        <v>152</v>
      </c>
      <c r="B159" s="89" t="s">
        <v>259</v>
      </c>
      <c r="C159" s="89" t="s">
        <v>270</v>
      </c>
      <c r="D159" s="89" t="s">
        <v>0</v>
      </c>
      <c r="E159" s="91" t="s">
        <v>271</v>
      </c>
      <c r="F159" s="7">
        <v>24500</v>
      </c>
    </row>
    <row r="160" spans="1:6" ht="26.4">
      <c r="A160" s="5">
        <v>153</v>
      </c>
      <c r="B160" s="89" t="s">
        <v>259</v>
      </c>
      <c r="C160" s="89" t="s">
        <v>270</v>
      </c>
      <c r="D160" s="89" t="s">
        <v>2</v>
      </c>
      <c r="E160" s="91" t="s">
        <v>159</v>
      </c>
      <c r="F160" s="7">
        <v>24500</v>
      </c>
    </row>
    <row r="161" spans="1:6" ht="26.4">
      <c r="A161" s="5">
        <v>154</v>
      </c>
      <c r="B161" s="89" t="s">
        <v>259</v>
      </c>
      <c r="C161" s="89" t="s">
        <v>272</v>
      </c>
      <c r="D161" s="89" t="s">
        <v>0</v>
      </c>
      <c r="E161" s="91" t="s">
        <v>623</v>
      </c>
      <c r="F161" s="7">
        <v>495241.54</v>
      </c>
    </row>
    <row r="162" spans="1:6" ht="26.4">
      <c r="A162" s="5">
        <v>155</v>
      </c>
      <c r="B162" s="89" t="s">
        <v>259</v>
      </c>
      <c r="C162" s="89" t="s">
        <v>273</v>
      </c>
      <c r="D162" s="89" t="s">
        <v>0</v>
      </c>
      <c r="E162" s="91" t="s">
        <v>274</v>
      </c>
      <c r="F162" s="7">
        <v>389741.54</v>
      </c>
    </row>
    <row r="163" spans="1:6" ht="26.4">
      <c r="A163" s="5">
        <v>156</v>
      </c>
      <c r="B163" s="89" t="s">
        <v>259</v>
      </c>
      <c r="C163" s="89" t="s">
        <v>273</v>
      </c>
      <c r="D163" s="89" t="s">
        <v>2</v>
      </c>
      <c r="E163" s="91" t="s">
        <v>159</v>
      </c>
      <c r="F163" s="7">
        <v>389741.54</v>
      </c>
    </row>
    <row r="164" spans="1:6" s="4" customFormat="1">
      <c r="A164" s="5">
        <v>157</v>
      </c>
      <c r="B164" s="89" t="s">
        <v>259</v>
      </c>
      <c r="C164" s="89" t="s">
        <v>776</v>
      </c>
      <c r="D164" s="89" t="s">
        <v>0</v>
      </c>
      <c r="E164" s="91" t="s">
        <v>806</v>
      </c>
      <c r="F164" s="7">
        <v>105500</v>
      </c>
    </row>
    <row r="165" spans="1:6" ht="26.4">
      <c r="A165" s="5">
        <v>158</v>
      </c>
      <c r="B165" s="89" t="s">
        <v>259</v>
      </c>
      <c r="C165" s="89" t="s">
        <v>776</v>
      </c>
      <c r="D165" s="89" t="s">
        <v>2</v>
      </c>
      <c r="E165" s="91" t="s">
        <v>159</v>
      </c>
      <c r="F165" s="7">
        <v>105500</v>
      </c>
    </row>
    <row r="166" spans="1:6" s="4" customFormat="1">
      <c r="A166" s="3">
        <v>159</v>
      </c>
      <c r="B166" s="95" t="s">
        <v>276</v>
      </c>
      <c r="C166" s="95" t="s">
        <v>147</v>
      </c>
      <c r="D166" s="95" t="s">
        <v>0</v>
      </c>
      <c r="E166" s="90" t="s">
        <v>624</v>
      </c>
      <c r="F166" s="8">
        <v>443890270.25</v>
      </c>
    </row>
    <row r="167" spans="1:6" s="4" customFormat="1">
      <c r="A167" s="5">
        <v>160</v>
      </c>
      <c r="B167" s="89" t="s">
        <v>277</v>
      </c>
      <c r="C167" s="89" t="s">
        <v>147</v>
      </c>
      <c r="D167" s="89" t="s">
        <v>0</v>
      </c>
      <c r="E167" s="91" t="s">
        <v>278</v>
      </c>
      <c r="F167" s="7">
        <v>8218450.4699999997</v>
      </c>
    </row>
    <row r="168" spans="1:6" ht="39.6">
      <c r="A168" s="5">
        <v>161</v>
      </c>
      <c r="B168" s="89" t="s">
        <v>277</v>
      </c>
      <c r="C168" s="89" t="s">
        <v>175</v>
      </c>
      <c r="D168" s="89" t="s">
        <v>0</v>
      </c>
      <c r="E168" s="91" t="s">
        <v>917</v>
      </c>
      <c r="F168" s="7">
        <v>7755762.9500000002</v>
      </c>
    </row>
    <row r="169" spans="1:6" ht="26.4">
      <c r="A169" s="5">
        <v>162</v>
      </c>
      <c r="B169" s="89" t="s">
        <v>277</v>
      </c>
      <c r="C169" s="89" t="s">
        <v>279</v>
      </c>
      <c r="D169" s="89" t="s">
        <v>0</v>
      </c>
      <c r="E169" s="91" t="s">
        <v>284</v>
      </c>
      <c r="F169" s="7">
        <v>7755762.9500000002</v>
      </c>
    </row>
    <row r="170" spans="1:6">
      <c r="A170" s="5">
        <v>163</v>
      </c>
      <c r="B170" s="89" t="s">
        <v>277</v>
      </c>
      <c r="C170" s="89" t="s">
        <v>280</v>
      </c>
      <c r="D170" s="89" t="s">
        <v>0</v>
      </c>
      <c r="E170" s="91" t="s">
        <v>281</v>
      </c>
      <c r="F170" s="7">
        <v>1100594.42</v>
      </c>
    </row>
    <row r="171" spans="1:6" s="4" customFormat="1" ht="26.4">
      <c r="A171" s="5">
        <v>164</v>
      </c>
      <c r="B171" s="89" t="s">
        <v>277</v>
      </c>
      <c r="C171" s="89" t="s">
        <v>280</v>
      </c>
      <c r="D171" s="89" t="s">
        <v>2</v>
      </c>
      <c r="E171" s="91" t="s">
        <v>159</v>
      </c>
      <c r="F171" s="7">
        <v>1100594.42</v>
      </c>
    </row>
    <row r="172" spans="1:6" s="4" customFormat="1" ht="26.4">
      <c r="A172" s="5">
        <v>165</v>
      </c>
      <c r="B172" s="89" t="s">
        <v>277</v>
      </c>
      <c r="C172" s="89" t="s">
        <v>282</v>
      </c>
      <c r="D172" s="89" t="s">
        <v>0</v>
      </c>
      <c r="E172" s="91" t="s">
        <v>283</v>
      </c>
      <c r="F172" s="7">
        <v>5023.5200000000004</v>
      </c>
    </row>
    <row r="173" spans="1:6" s="4" customFormat="1" ht="39.6">
      <c r="A173" s="5">
        <v>166</v>
      </c>
      <c r="B173" s="89" t="s">
        <v>277</v>
      </c>
      <c r="C173" s="89" t="s">
        <v>282</v>
      </c>
      <c r="D173" s="89" t="s">
        <v>124</v>
      </c>
      <c r="E173" s="91" t="s">
        <v>246</v>
      </c>
      <c r="F173" s="7">
        <v>5023.5200000000004</v>
      </c>
    </row>
    <row r="174" spans="1:6" s="4" customFormat="1" ht="39.6">
      <c r="A174" s="5">
        <v>167</v>
      </c>
      <c r="B174" s="89" t="s">
        <v>277</v>
      </c>
      <c r="C174" s="89" t="s">
        <v>983</v>
      </c>
      <c r="D174" s="89" t="s">
        <v>0</v>
      </c>
      <c r="E174" s="91" t="s">
        <v>998</v>
      </c>
      <c r="F174" s="7">
        <v>5989022.4000000004</v>
      </c>
    </row>
    <row r="175" spans="1:6">
      <c r="A175" s="5">
        <v>168</v>
      </c>
      <c r="B175" s="89" t="s">
        <v>277</v>
      </c>
      <c r="C175" s="89" t="s">
        <v>983</v>
      </c>
      <c r="D175" s="89" t="s">
        <v>4</v>
      </c>
      <c r="E175" s="91" t="s">
        <v>285</v>
      </c>
      <c r="F175" s="7">
        <v>5989022.4000000004</v>
      </c>
    </row>
    <row r="176" spans="1:6" ht="26.4">
      <c r="A176" s="5">
        <v>169</v>
      </c>
      <c r="B176" s="89" t="s">
        <v>277</v>
      </c>
      <c r="C176" s="89" t="s">
        <v>985</v>
      </c>
      <c r="D176" s="89" t="s">
        <v>0</v>
      </c>
      <c r="E176" s="91" t="s">
        <v>999</v>
      </c>
      <c r="F176" s="7">
        <v>437791.07</v>
      </c>
    </row>
    <row r="177" spans="1:6">
      <c r="A177" s="5">
        <v>170</v>
      </c>
      <c r="B177" s="89" t="s">
        <v>277</v>
      </c>
      <c r="C177" s="89" t="s">
        <v>985</v>
      </c>
      <c r="D177" s="89" t="s">
        <v>4</v>
      </c>
      <c r="E177" s="91" t="s">
        <v>285</v>
      </c>
      <c r="F177" s="7">
        <v>437791.07</v>
      </c>
    </row>
    <row r="178" spans="1:6" ht="26.4">
      <c r="A178" s="5">
        <v>171</v>
      </c>
      <c r="B178" s="89" t="s">
        <v>277</v>
      </c>
      <c r="C178" s="89" t="s">
        <v>987</v>
      </c>
      <c r="D178" s="89" t="s">
        <v>0</v>
      </c>
      <c r="E178" s="91" t="s">
        <v>1000</v>
      </c>
      <c r="F178" s="7">
        <v>223331.54</v>
      </c>
    </row>
    <row r="179" spans="1:6">
      <c r="A179" s="5">
        <v>172</v>
      </c>
      <c r="B179" s="89" t="s">
        <v>277</v>
      </c>
      <c r="C179" s="89" t="s">
        <v>987</v>
      </c>
      <c r="D179" s="89" t="s">
        <v>4</v>
      </c>
      <c r="E179" s="91" t="s">
        <v>285</v>
      </c>
      <c r="F179" s="7">
        <v>223331.54</v>
      </c>
    </row>
    <row r="180" spans="1:6">
      <c r="A180" s="5">
        <v>173</v>
      </c>
      <c r="B180" s="89" t="s">
        <v>277</v>
      </c>
      <c r="C180" s="89" t="s">
        <v>150</v>
      </c>
      <c r="D180" s="89" t="s">
        <v>0</v>
      </c>
      <c r="E180" s="91" t="s">
        <v>151</v>
      </c>
      <c r="F180" s="7">
        <v>462687.52</v>
      </c>
    </row>
    <row r="181" spans="1:6">
      <c r="A181" s="5">
        <v>174</v>
      </c>
      <c r="B181" s="89" t="s">
        <v>277</v>
      </c>
      <c r="C181" s="89" t="s">
        <v>868</v>
      </c>
      <c r="D181" s="89" t="s">
        <v>0</v>
      </c>
      <c r="E181" s="91" t="s">
        <v>886</v>
      </c>
      <c r="F181" s="7">
        <v>43072</v>
      </c>
    </row>
    <row r="182" spans="1:6" ht="39.6">
      <c r="A182" s="5">
        <v>175</v>
      </c>
      <c r="B182" s="89" t="s">
        <v>277</v>
      </c>
      <c r="C182" s="89" t="s">
        <v>868</v>
      </c>
      <c r="D182" s="89" t="s">
        <v>124</v>
      </c>
      <c r="E182" s="91" t="s">
        <v>246</v>
      </c>
      <c r="F182" s="7">
        <v>43072</v>
      </c>
    </row>
    <row r="183" spans="1:6">
      <c r="A183" s="5">
        <v>176</v>
      </c>
      <c r="B183" s="89" t="s">
        <v>277</v>
      </c>
      <c r="C183" s="89" t="s">
        <v>286</v>
      </c>
      <c r="D183" s="89" t="s">
        <v>0</v>
      </c>
      <c r="E183" s="91" t="s">
        <v>287</v>
      </c>
      <c r="F183" s="7">
        <v>419615.52</v>
      </c>
    </row>
    <row r="184" spans="1:6" ht="26.4">
      <c r="A184" s="5">
        <v>177</v>
      </c>
      <c r="B184" s="89" t="s">
        <v>277</v>
      </c>
      <c r="C184" s="89" t="s">
        <v>286</v>
      </c>
      <c r="D184" s="89" t="s">
        <v>2</v>
      </c>
      <c r="E184" s="91" t="s">
        <v>159</v>
      </c>
      <c r="F184" s="7">
        <v>419615.52</v>
      </c>
    </row>
    <row r="185" spans="1:6">
      <c r="A185" s="5">
        <v>178</v>
      </c>
      <c r="B185" s="89" t="s">
        <v>288</v>
      </c>
      <c r="C185" s="89" t="s">
        <v>147</v>
      </c>
      <c r="D185" s="89" t="s">
        <v>0</v>
      </c>
      <c r="E185" s="91" t="s">
        <v>289</v>
      </c>
      <c r="F185" s="7">
        <v>328111191.82999998</v>
      </c>
    </row>
    <row r="186" spans="1:6" ht="39.6">
      <c r="A186" s="5">
        <v>179</v>
      </c>
      <c r="B186" s="89" t="s">
        <v>288</v>
      </c>
      <c r="C186" s="89" t="s">
        <v>175</v>
      </c>
      <c r="D186" s="89" t="s">
        <v>0</v>
      </c>
      <c r="E186" s="91" t="s">
        <v>917</v>
      </c>
      <c r="F186" s="7">
        <v>84063956.239999995</v>
      </c>
    </row>
    <row r="187" spans="1:6" ht="26.4">
      <c r="A187" s="5">
        <v>180</v>
      </c>
      <c r="B187" s="89" t="s">
        <v>288</v>
      </c>
      <c r="C187" s="89" t="s">
        <v>290</v>
      </c>
      <c r="D187" s="89" t="s">
        <v>0</v>
      </c>
      <c r="E187" s="91" t="s">
        <v>291</v>
      </c>
      <c r="F187" s="7">
        <v>84063956.239999995</v>
      </c>
    </row>
    <row r="188" spans="1:6" ht="26.4">
      <c r="A188" s="5">
        <v>181</v>
      </c>
      <c r="B188" s="89" t="s">
        <v>288</v>
      </c>
      <c r="C188" s="89" t="s">
        <v>837</v>
      </c>
      <c r="D188" s="89" t="s">
        <v>0</v>
      </c>
      <c r="E188" s="91" t="s">
        <v>838</v>
      </c>
      <c r="F188" s="7">
        <v>565050.06999999995</v>
      </c>
    </row>
    <row r="189" spans="1:6" ht="26.4">
      <c r="A189" s="5">
        <v>182</v>
      </c>
      <c r="B189" s="89" t="s">
        <v>288</v>
      </c>
      <c r="C189" s="89" t="s">
        <v>837</v>
      </c>
      <c r="D189" s="89" t="s">
        <v>2</v>
      </c>
      <c r="E189" s="91" t="s">
        <v>159</v>
      </c>
      <c r="F189" s="7">
        <v>565050.06999999995</v>
      </c>
    </row>
    <row r="190" spans="1:6" ht="26.4">
      <c r="A190" s="5">
        <v>183</v>
      </c>
      <c r="B190" s="89" t="s">
        <v>288</v>
      </c>
      <c r="C190" s="89" t="s">
        <v>625</v>
      </c>
      <c r="D190" s="89" t="s">
        <v>0</v>
      </c>
      <c r="E190" s="91" t="s">
        <v>626</v>
      </c>
      <c r="F190" s="7">
        <v>870579.27</v>
      </c>
    </row>
    <row r="191" spans="1:6" ht="26.4">
      <c r="A191" s="5">
        <v>184</v>
      </c>
      <c r="B191" s="89" t="s">
        <v>288</v>
      </c>
      <c r="C191" s="89" t="s">
        <v>625</v>
      </c>
      <c r="D191" s="89" t="s">
        <v>2</v>
      </c>
      <c r="E191" s="91" t="s">
        <v>159</v>
      </c>
      <c r="F191" s="7">
        <v>870579.27</v>
      </c>
    </row>
    <row r="192" spans="1:6">
      <c r="A192" s="5">
        <v>185</v>
      </c>
      <c r="B192" s="89" t="s">
        <v>288</v>
      </c>
      <c r="C192" s="89" t="s">
        <v>778</v>
      </c>
      <c r="D192" s="89" t="s">
        <v>0</v>
      </c>
      <c r="E192" s="91" t="s">
        <v>807</v>
      </c>
      <c r="F192" s="7">
        <v>82628326.900000006</v>
      </c>
    </row>
    <row r="193" spans="1:6">
      <c r="A193" s="5">
        <v>186</v>
      </c>
      <c r="B193" s="89" t="s">
        <v>288</v>
      </c>
      <c r="C193" s="89" t="s">
        <v>778</v>
      </c>
      <c r="D193" s="89" t="s">
        <v>4</v>
      </c>
      <c r="E193" s="91" t="s">
        <v>285</v>
      </c>
      <c r="F193" s="7">
        <v>82628326.900000006</v>
      </c>
    </row>
    <row r="194" spans="1:6" ht="39.6">
      <c r="A194" s="5">
        <v>187</v>
      </c>
      <c r="B194" s="89" t="s">
        <v>288</v>
      </c>
      <c r="C194" s="89" t="s">
        <v>249</v>
      </c>
      <c r="D194" s="89" t="s">
        <v>0</v>
      </c>
      <c r="E194" s="91" t="s">
        <v>918</v>
      </c>
      <c r="F194" s="7">
        <v>244047235.59</v>
      </c>
    </row>
    <row r="195" spans="1:6" ht="39.6">
      <c r="A195" s="5">
        <v>188</v>
      </c>
      <c r="B195" s="89" t="s">
        <v>288</v>
      </c>
      <c r="C195" s="89" t="s">
        <v>605</v>
      </c>
      <c r="D195" s="89" t="s">
        <v>0</v>
      </c>
      <c r="E195" s="91" t="s">
        <v>627</v>
      </c>
      <c r="F195" s="7">
        <v>83170910.790000007</v>
      </c>
    </row>
    <row r="196" spans="1:6" ht="26.4">
      <c r="A196" s="5">
        <v>189</v>
      </c>
      <c r="B196" s="89" t="s">
        <v>288</v>
      </c>
      <c r="C196" s="89" t="s">
        <v>668</v>
      </c>
      <c r="D196" s="89" t="s">
        <v>0</v>
      </c>
      <c r="E196" s="91" t="s">
        <v>669</v>
      </c>
      <c r="F196" s="7">
        <v>34155609.840000004</v>
      </c>
    </row>
    <row r="197" spans="1:6">
      <c r="A197" s="5">
        <v>190</v>
      </c>
      <c r="B197" s="89" t="s">
        <v>288</v>
      </c>
      <c r="C197" s="89" t="s">
        <v>668</v>
      </c>
      <c r="D197" s="89" t="s">
        <v>4</v>
      </c>
      <c r="E197" s="91" t="s">
        <v>285</v>
      </c>
      <c r="F197" s="7">
        <v>34155609.840000004</v>
      </c>
    </row>
    <row r="198" spans="1:6" ht="26.4">
      <c r="A198" s="5">
        <v>191</v>
      </c>
      <c r="B198" s="89" t="s">
        <v>288</v>
      </c>
      <c r="C198" s="89" t="s">
        <v>780</v>
      </c>
      <c r="D198" s="89" t="s">
        <v>0</v>
      </c>
      <c r="E198" s="91" t="s">
        <v>669</v>
      </c>
      <c r="F198" s="7">
        <v>5460000.9500000002</v>
      </c>
    </row>
    <row r="199" spans="1:6" s="4" customFormat="1">
      <c r="A199" s="5">
        <v>192</v>
      </c>
      <c r="B199" s="89" t="s">
        <v>288</v>
      </c>
      <c r="C199" s="89" t="s">
        <v>780</v>
      </c>
      <c r="D199" s="89" t="s">
        <v>4</v>
      </c>
      <c r="E199" s="91" t="s">
        <v>285</v>
      </c>
      <c r="F199" s="7">
        <v>5460000.9500000002</v>
      </c>
    </row>
    <row r="200" spans="1:6" ht="26.4">
      <c r="A200" s="5">
        <v>193</v>
      </c>
      <c r="B200" s="89" t="s">
        <v>288</v>
      </c>
      <c r="C200" s="89" t="s">
        <v>781</v>
      </c>
      <c r="D200" s="89" t="s">
        <v>0</v>
      </c>
      <c r="E200" s="91" t="s">
        <v>808</v>
      </c>
      <c r="F200" s="7">
        <v>43555300</v>
      </c>
    </row>
    <row r="201" spans="1:6">
      <c r="A201" s="5">
        <v>194</v>
      </c>
      <c r="B201" s="89" t="s">
        <v>288</v>
      </c>
      <c r="C201" s="89" t="s">
        <v>781</v>
      </c>
      <c r="D201" s="89" t="s">
        <v>4</v>
      </c>
      <c r="E201" s="91" t="s">
        <v>285</v>
      </c>
      <c r="F201" s="7">
        <v>43555300</v>
      </c>
    </row>
    <row r="202" spans="1:6">
      <c r="A202" s="5">
        <v>195</v>
      </c>
      <c r="B202" s="89" t="s">
        <v>288</v>
      </c>
      <c r="C202" s="89" t="s">
        <v>292</v>
      </c>
      <c r="D202" s="89" t="s">
        <v>0</v>
      </c>
      <c r="E202" s="91" t="s">
        <v>293</v>
      </c>
      <c r="F202" s="7">
        <v>52335525.600000001</v>
      </c>
    </row>
    <row r="203" spans="1:6" s="4" customFormat="1" ht="39.6">
      <c r="A203" s="5">
        <v>196</v>
      </c>
      <c r="B203" s="89" t="s">
        <v>288</v>
      </c>
      <c r="C203" s="89" t="s">
        <v>670</v>
      </c>
      <c r="D203" s="89" t="s">
        <v>0</v>
      </c>
      <c r="E203" s="91" t="s">
        <v>671</v>
      </c>
      <c r="F203" s="7">
        <v>46636442.619999997</v>
      </c>
    </row>
    <row r="204" spans="1:6">
      <c r="A204" s="5">
        <v>197</v>
      </c>
      <c r="B204" s="89" t="s">
        <v>288</v>
      </c>
      <c r="C204" s="89" t="s">
        <v>670</v>
      </c>
      <c r="D204" s="89" t="s">
        <v>4</v>
      </c>
      <c r="E204" s="91" t="s">
        <v>285</v>
      </c>
      <c r="F204" s="7">
        <v>46636442.619999997</v>
      </c>
    </row>
    <row r="205" spans="1:6" ht="26.4">
      <c r="A205" s="5">
        <v>198</v>
      </c>
      <c r="B205" s="89" t="s">
        <v>288</v>
      </c>
      <c r="C205" s="89" t="s">
        <v>989</v>
      </c>
      <c r="D205" s="89" t="s">
        <v>0</v>
      </c>
      <c r="E205" s="91" t="s">
        <v>1001</v>
      </c>
      <c r="F205" s="7">
        <v>32171.14</v>
      </c>
    </row>
    <row r="206" spans="1:6">
      <c r="A206" s="5">
        <v>199</v>
      </c>
      <c r="B206" s="89" t="s">
        <v>288</v>
      </c>
      <c r="C206" s="89" t="s">
        <v>989</v>
      </c>
      <c r="D206" s="89" t="s">
        <v>4</v>
      </c>
      <c r="E206" s="91" t="s">
        <v>285</v>
      </c>
      <c r="F206" s="7">
        <v>32171.14</v>
      </c>
    </row>
    <row r="207" spans="1:6" ht="39.6">
      <c r="A207" s="5">
        <v>200</v>
      </c>
      <c r="B207" s="89" t="s">
        <v>288</v>
      </c>
      <c r="C207" s="89" t="s">
        <v>672</v>
      </c>
      <c r="D207" s="89" t="s">
        <v>0</v>
      </c>
      <c r="E207" s="91" t="s">
        <v>671</v>
      </c>
      <c r="F207" s="7">
        <v>1412800</v>
      </c>
    </row>
    <row r="208" spans="1:6">
      <c r="A208" s="5">
        <v>201</v>
      </c>
      <c r="B208" s="89" t="s">
        <v>288</v>
      </c>
      <c r="C208" s="89" t="s">
        <v>672</v>
      </c>
      <c r="D208" s="89" t="s">
        <v>4</v>
      </c>
      <c r="E208" s="91" t="s">
        <v>285</v>
      </c>
      <c r="F208" s="7">
        <v>1412800</v>
      </c>
    </row>
    <row r="209" spans="1:6" ht="39.6">
      <c r="A209" s="5">
        <v>202</v>
      </c>
      <c r="B209" s="89" t="s">
        <v>288</v>
      </c>
      <c r="C209" s="89" t="s">
        <v>911</v>
      </c>
      <c r="D209" s="89" t="s">
        <v>0</v>
      </c>
      <c r="E209" s="91" t="s">
        <v>919</v>
      </c>
      <c r="F209" s="7">
        <v>95600.34</v>
      </c>
    </row>
    <row r="210" spans="1:6">
      <c r="A210" s="5">
        <v>203</v>
      </c>
      <c r="B210" s="89" t="s">
        <v>288</v>
      </c>
      <c r="C210" s="89" t="s">
        <v>911</v>
      </c>
      <c r="D210" s="89" t="s">
        <v>4</v>
      </c>
      <c r="E210" s="91" t="s">
        <v>285</v>
      </c>
      <c r="F210" s="7">
        <v>95600.34</v>
      </c>
    </row>
    <row r="211" spans="1:6" ht="39.6">
      <c r="A211" s="5">
        <v>204</v>
      </c>
      <c r="B211" s="89" t="s">
        <v>288</v>
      </c>
      <c r="C211" s="89" t="s">
        <v>783</v>
      </c>
      <c r="D211" s="89" t="s">
        <v>0</v>
      </c>
      <c r="E211" s="91" t="s">
        <v>809</v>
      </c>
      <c r="F211" s="7">
        <v>4158511.5</v>
      </c>
    </row>
    <row r="212" spans="1:6">
      <c r="A212" s="5">
        <v>205</v>
      </c>
      <c r="B212" s="89" t="s">
        <v>288</v>
      </c>
      <c r="C212" s="89" t="s">
        <v>783</v>
      </c>
      <c r="D212" s="89" t="s">
        <v>4</v>
      </c>
      <c r="E212" s="91" t="s">
        <v>285</v>
      </c>
      <c r="F212" s="7">
        <v>4158511.5</v>
      </c>
    </row>
    <row r="213" spans="1:6" ht="26.4">
      <c r="A213" s="5">
        <v>206</v>
      </c>
      <c r="B213" s="89" t="s">
        <v>288</v>
      </c>
      <c r="C213" s="89" t="s">
        <v>673</v>
      </c>
      <c r="D213" s="89" t="s">
        <v>0</v>
      </c>
      <c r="E213" s="91" t="s">
        <v>674</v>
      </c>
      <c r="F213" s="7">
        <v>108540799.2</v>
      </c>
    </row>
    <row r="214" spans="1:6" s="4" customFormat="1" ht="39.6">
      <c r="A214" s="5">
        <v>207</v>
      </c>
      <c r="B214" s="89" t="s">
        <v>288</v>
      </c>
      <c r="C214" s="89" t="s">
        <v>675</v>
      </c>
      <c r="D214" s="89" t="s">
        <v>0</v>
      </c>
      <c r="E214" s="91" t="s">
        <v>705</v>
      </c>
      <c r="F214" s="7">
        <v>105460063.2</v>
      </c>
    </row>
    <row r="215" spans="1:6" s="4" customFormat="1">
      <c r="A215" s="5">
        <v>208</v>
      </c>
      <c r="B215" s="89" t="s">
        <v>288</v>
      </c>
      <c r="C215" s="89" t="s">
        <v>675</v>
      </c>
      <c r="D215" s="89" t="s">
        <v>4</v>
      </c>
      <c r="E215" s="91" t="s">
        <v>285</v>
      </c>
      <c r="F215" s="7">
        <v>105460063.2</v>
      </c>
    </row>
    <row r="216" spans="1:6" s="4" customFormat="1" ht="39.6">
      <c r="A216" s="5">
        <v>209</v>
      </c>
      <c r="B216" s="89" t="s">
        <v>288</v>
      </c>
      <c r="C216" s="89" t="s">
        <v>839</v>
      </c>
      <c r="D216" s="89" t="s">
        <v>0</v>
      </c>
      <c r="E216" s="91" t="s">
        <v>706</v>
      </c>
      <c r="F216" s="7">
        <v>102500</v>
      </c>
    </row>
    <row r="217" spans="1:6">
      <c r="A217" s="5">
        <v>210</v>
      </c>
      <c r="B217" s="89" t="s">
        <v>288</v>
      </c>
      <c r="C217" s="89" t="s">
        <v>839</v>
      </c>
      <c r="D217" s="89" t="s">
        <v>4</v>
      </c>
      <c r="E217" s="91" t="s">
        <v>285</v>
      </c>
      <c r="F217" s="7">
        <v>102500</v>
      </c>
    </row>
    <row r="218" spans="1:6" ht="39.6">
      <c r="A218" s="5">
        <v>211</v>
      </c>
      <c r="B218" s="89" t="s">
        <v>288</v>
      </c>
      <c r="C218" s="89" t="s">
        <v>676</v>
      </c>
      <c r="D218" s="89" t="s">
        <v>0</v>
      </c>
      <c r="E218" s="91" t="s">
        <v>706</v>
      </c>
      <c r="F218" s="7">
        <v>2978236</v>
      </c>
    </row>
    <row r="219" spans="1:6" s="4" customFormat="1">
      <c r="A219" s="5">
        <v>212</v>
      </c>
      <c r="B219" s="89" t="s">
        <v>288</v>
      </c>
      <c r="C219" s="89" t="s">
        <v>676</v>
      </c>
      <c r="D219" s="89" t="s">
        <v>4</v>
      </c>
      <c r="E219" s="91" t="s">
        <v>285</v>
      </c>
      <c r="F219" s="7">
        <v>2978236</v>
      </c>
    </row>
    <row r="220" spans="1:6" s="4" customFormat="1">
      <c r="A220" s="5">
        <v>213</v>
      </c>
      <c r="B220" s="89" t="s">
        <v>294</v>
      </c>
      <c r="C220" s="89" t="s">
        <v>147</v>
      </c>
      <c r="D220" s="89" t="s">
        <v>0</v>
      </c>
      <c r="E220" s="91" t="s">
        <v>295</v>
      </c>
      <c r="F220" s="7">
        <v>97263746.75</v>
      </c>
    </row>
    <row r="221" spans="1:6" s="4" customFormat="1" ht="39.6">
      <c r="A221" s="5">
        <v>214</v>
      </c>
      <c r="B221" s="89" t="s">
        <v>294</v>
      </c>
      <c r="C221" s="89" t="s">
        <v>175</v>
      </c>
      <c r="D221" s="89" t="s">
        <v>0</v>
      </c>
      <c r="E221" s="91" t="s">
        <v>917</v>
      </c>
      <c r="F221" s="7">
        <v>2010270.07</v>
      </c>
    </row>
    <row r="222" spans="1:6" ht="26.4">
      <c r="A222" s="5">
        <v>215</v>
      </c>
      <c r="B222" s="89" t="s">
        <v>294</v>
      </c>
      <c r="C222" s="89" t="s">
        <v>279</v>
      </c>
      <c r="D222" s="89" t="s">
        <v>0</v>
      </c>
      <c r="E222" s="91" t="s">
        <v>284</v>
      </c>
      <c r="F222" s="7">
        <v>760226</v>
      </c>
    </row>
    <row r="223" spans="1:6">
      <c r="A223" s="5">
        <v>216</v>
      </c>
      <c r="B223" s="89" t="s">
        <v>294</v>
      </c>
      <c r="C223" s="89" t="s">
        <v>677</v>
      </c>
      <c r="D223" s="89" t="s">
        <v>0</v>
      </c>
      <c r="E223" s="91" t="s">
        <v>678</v>
      </c>
      <c r="F223" s="7">
        <v>760226</v>
      </c>
    </row>
    <row r="224" spans="1:6" s="4" customFormat="1" ht="26.4">
      <c r="A224" s="5">
        <v>217</v>
      </c>
      <c r="B224" s="89" t="s">
        <v>294</v>
      </c>
      <c r="C224" s="89" t="s">
        <v>677</v>
      </c>
      <c r="D224" s="89" t="s">
        <v>2</v>
      </c>
      <c r="E224" s="91" t="s">
        <v>159</v>
      </c>
      <c r="F224" s="7">
        <v>760226</v>
      </c>
    </row>
    <row r="225" spans="1:6" s="4" customFormat="1" ht="26.4">
      <c r="A225" s="5">
        <v>218</v>
      </c>
      <c r="B225" s="89" t="s">
        <v>294</v>
      </c>
      <c r="C225" s="89" t="s">
        <v>679</v>
      </c>
      <c r="D225" s="89" t="s">
        <v>0</v>
      </c>
      <c r="E225" s="91" t="s">
        <v>680</v>
      </c>
      <c r="F225" s="7">
        <v>1250044.07</v>
      </c>
    </row>
    <row r="226" spans="1:6" ht="39.6">
      <c r="A226" s="5">
        <v>219</v>
      </c>
      <c r="B226" s="89" t="s">
        <v>294</v>
      </c>
      <c r="C226" s="89" t="s">
        <v>785</v>
      </c>
      <c r="D226" s="89" t="s">
        <v>0</v>
      </c>
      <c r="E226" s="91" t="s">
        <v>810</v>
      </c>
      <c r="F226" s="7">
        <v>1199900</v>
      </c>
    </row>
    <row r="227" spans="1:6" ht="26.4">
      <c r="A227" s="5">
        <v>220</v>
      </c>
      <c r="B227" s="89" t="s">
        <v>294</v>
      </c>
      <c r="C227" s="89" t="s">
        <v>785</v>
      </c>
      <c r="D227" s="89" t="s">
        <v>2</v>
      </c>
      <c r="E227" s="91" t="s">
        <v>159</v>
      </c>
      <c r="F227" s="7">
        <v>1199900</v>
      </c>
    </row>
    <row r="228" spans="1:6" ht="39.6">
      <c r="A228" s="5">
        <v>221</v>
      </c>
      <c r="B228" s="89" t="s">
        <v>294</v>
      </c>
      <c r="C228" s="89" t="s">
        <v>787</v>
      </c>
      <c r="D228" s="89" t="s">
        <v>0</v>
      </c>
      <c r="E228" s="91" t="s">
        <v>810</v>
      </c>
      <c r="F228" s="7">
        <v>40834.07</v>
      </c>
    </row>
    <row r="229" spans="1:6" ht="26.4">
      <c r="A229" s="5">
        <v>222</v>
      </c>
      <c r="B229" s="89" t="s">
        <v>294</v>
      </c>
      <c r="C229" s="89" t="s">
        <v>787</v>
      </c>
      <c r="D229" s="89" t="s">
        <v>2</v>
      </c>
      <c r="E229" s="91" t="s">
        <v>159</v>
      </c>
      <c r="F229" s="7">
        <v>40834.07</v>
      </c>
    </row>
    <row r="230" spans="1:6" s="4" customFormat="1" ht="26.4">
      <c r="A230" s="5">
        <v>223</v>
      </c>
      <c r="B230" s="89" t="s">
        <v>294</v>
      </c>
      <c r="C230" s="89" t="s">
        <v>840</v>
      </c>
      <c r="D230" s="89" t="s">
        <v>0</v>
      </c>
      <c r="E230" s="91" t="s">
        <v>841</v>
      </c>
      <c r="F230" s="7">
        <v>9310</v>
      </c>
    </row>
    <row r="231" spans="1:6" ht="26.4">
      <c r="A231" s="5">
        <v>224</v>
      </c>
      <c r="B231" s="89" t="s">
        <v>294</v>
      </c>
      <c r="C231" s="89" t="s">
        <v>840</v>
      </c>
      <c r="D231" s="89" t="s">
        <v>2</v>
      </c>
      <c r="E231" s="91" t="s">
        <v>159</v>
      </c>
      <c r="F231" s="7">
        <v>9310</v>
      </c>
    </row>
    <row r="232" spans="1:6" ht="39.6">
      <c r="A232" s="5">
        <v>225</v>
      </c>
      <c r="B232" s="89" t="s">
        <v>294</v>
      </c>
      <c r="C232" s="89" t="s">
        <v>249</v>
      </c>
      <c r="D232" s="89" t="s">
        <v>0</v>
      </c>
      <c r="E232" s="91" t="s">
        <v>918</v>
      </c>
      <c r="F232" s="7">
        <v>5734802</v>
      </c>
    </row>
    <row r="233" spans="1:6" s="4" customFormat="1" ht="26.4">
      <c r="A233" s="5">
        <v>226</v>
      </c>
      <c r="B233" s="89" t="s">
        <v>294</v>
      </c>
      <c r="C233" s="89" t="s">
        <v>296</v>
      </c>
      <c r="D233" s="89" t="s">
        <v>0</v>
      </c>
      <c r="E233" s="91" t="s">
        <v>628</v>
      </c>
      <c r="F233" s="7">
        <v>5734802</v>
      </c>
    </row>
    <row r="234" spans="1:6">
      <c r="A234" s="5">
        <v>227</v>
      </c>
      <c r="B234" s="89" t="s">
        <v>294</v>
      </c>
      <c r="C234" s="89" t="s">
        <v>297</v>
      </c>
      <c r="D234" s="89" t="s">
        <v>0</v>
      </c>
      <c r="E234" s="91" t="s">
        <v>298</v>
      </c>
      <c r="F234" s="7">
        <v>5734802</v>
      </c>
    </row>
    <row r="235" spans="1:6" ht="26.4">
      <c r="A235" s="5">
        <v>228</v>
      </c>
      <c r="B235" s="89" t="s">
        <v>294</v>
      </c>
      <c r="C235" s="89" t="s">
        <v>297</v>
      </c>
      <c r="D235" s="89" t="s">
        <v>2</v>
      </c>
      <c r="E235" s="91" t="s">
        <v>159</v>
      </c>
      <c r="F235" s="7">
        <v>1575484.42</v>
      </c>
    </row>
    <row r="236" spans="1:6">
      <c r="A236" s="5">
        <v>229</v>
      </c>
      <c r="B236" s="89" t="s">
        <v>294</v>
      </c>
      <c r="C236" s="89" t="s">
        <v>297</v>
      </c>
      <c r="D236" s="89" t="s">
        <v>125</v>
      </c>
      <c r="E236" s="91" t="s">
        <v>235</v>
      </c>
      <c r="F236" s="7">
        <v>4159317.58</v>
      </c>
    </row>
    <row r="237" spans="1:6" s="4" customFormat="1" ht="26.4">
      <c r="A237" s="5">
        <v>230</v>
      </c>
      <c r="B237" s="89" t="s">
        <v>294</v>
      </c>
      <c r="C237" s="89" t="s">
        <v>299</v>
      </c>
      <c r="D237" s="89" t="s">
        <v>0</v>
      </c>
      <c r="E237" s="91" t="s">
        <v>732</v>
      </c>
      <c r="F237" s="7">
        <v>82347890.680000007</v>
      </c>
    </row>
    <row r="238" spans="1:6" ht="26.4">
      <c r="A238" s="5">
        <v>231</v>
      </c>
      <c r="B238" s="89" t="s">
        <v>294</v>
      </c>
      <c r="C238" s="89" t="s">
        <v>300</v>
      </c>
      <c r="D238" s="89" t="s">
        <v>0</v>
      </c>
      <c r="E238" s="91" t="s">
        <v>301</v>
      </c>
      <c r="F238" s="7">
        <v>11281705.970000001</v>
      </c>
    </row>
    <row r="239" spans="1:6" s="4" customFormat="1" ht="26.4">
      <c r="A239" s="5">
        <v>232</v>
      </c>
      <c r="B239" s="89" t="s">
        <v>294</v>
      </c>
      <c r="C239" s="89" t="s">
        <v>300</v>
      </c>
      <c r="D239" s="89" t="s">
        <v>2</v>
      </c>
      <c r="E239" s="91" t="s">
        <v>159</v>
      </c>
      <c r="F239" s="7">
        <v>11281705.970000001</v>
      </c>
    </row>
    <row r="240" spans="1:6" ht="26.4">
      <c r="A240" s="5">
        <v>233</v>
      </c>
      <c r="B240" s="89" t="s">
        <v>294</v>
      </c>
      <c r="C240" s="89" t="s">
        <v>788</v>
      </c>
      <c r="D240" s="89" t="s">
        <v>0</v>
      </c>
      <c r="E240" s="91" t="s">
        <v>811</v>
      </c>
      <c r="F240" s="7">
        <v>19776.87</v>
      </c>
    </row>
    <row r="241" spans="1:6" s="4" customFormat="1" ht="26.4">
      <c r="A241" s="5">
        <v>234</v>
      </c>
      <c r="B241" s="89" t="s">
        <v>294</v>
      </c>
      <c r="C241" s="89" t="s">
        <v>788</v>
      </c>
      <c r="D241" s="89" t="s">
        <v>2</v>
      </c>
      <c r="E241" s="91" t="s">
        <v>159</v>
      </c>
      <c r="F241" s="7">
        <v>19776.87</v>
      </c>
    </row>
    <row r="242" spans="1:6" ht="26.4">
      <c r="A242" s="5">
        <v>235</v>
      </c>
      <c r="B242" s="89" t="s">
        <v>294</v>
      </c>
      <c r="C242" s="89" t="s">
        <v>629</v>
      </c>
      <c r="D242" s="89" t="s">
        <v>0</v>
      </c>
      <c r="E242" s="91" t="s">
        <v>630</v>
      </c>
      <c r="F242" s="7">
        <v>71046407.840000004</v>
      </c>
    </row>
    <row r="243" spans="1:6" ht="26.4">
      <c r="A243" s="5">
        <v>236</v>
      </c>
      <c r="B243" s="89" t="s">
        <v>294</v>
      </c>
      <c r="C243" s="89" t="s">
        <v>629</v>
      </c>
      <c r="D243" s="89" t="s">
        <v>2</v>
      </c>
      <c r="E243" s="91" t="s">
        <v>159</v>
      </c>
      <c r="F243" s="7">
        <v>71046407.840000004</v>
      </c>
    </row>
    <row r="244" spans="1:6">
      <c r="A244" s="5">
        <v>237</v>
      </c>
      <c r="B244" s="89" t="s">
        <v>294</v>
      </c>
      <c r="C244" s="89" t="s">
        <v>150</v>
      </c>
      <c r="D244" s="89" t="s">
        <v>0</v>
      </c>
      <c r="E244" s="91" t="s">
        <v>151</v>
      </c>
      <c r="F244" s="7">
        <v>7170784</v>
      </c>
    </row>
    <row r="245" spans="1:6">
      <c r="A245" s="5">
        <v>238</v>
      </c>
      <c r="B245" s="89" t="s">
        <v>294</v>
      </c>
      <c r="C245" s="89" t="s">
        <v>302</v>
      </c>
      <c r="D245" s="89" t="s">
        <v>0</v>
      </c>
      <c r="E245" s="91" t="s">
        <v>303</v>
      </c>
      <c r="F245" s="7">
        <v>7170784</v>
      </c>
    </row>
    <row r="246" spans="1:6" ht="26.4">
      <c r="A246" s="5">
        <v>239</v>
      </c>
      <c r="B246" s="89" t="s">
        <v>294</v>
      </c>
      <c r="C246" s="89" t="s">
        <v>302</v>
      </c>
      <c r="D246" s="89" t="s">
        <v>2</v>
      </c>
      <c r="E246" s="91" t="s">
        <v>159</v>
      </c>
      <c r="F246" s="7">
        <v>7170784</v>
      </c>
    </row>
    <row r="247" spans="1:6">
      <c r="A247" s="5">
        <v>240</v>
      </c>
      <c r="B247" s="89" t="s">
        <v>304</v>
      </c>
      <c r="C247" s="89" t="s">
        <v>147</v>
      </c>
      <c r="D247" s="89" t="s">
        <v>0</v>
      </c>
      <c r="E247" s="91" t="s">
        <v>305</v>
      </c>
      <c r="F247" s="7">
        <v>10296881.199999999</v>
      </c>
    </row>
    <row r="248" spans="1:6" ht="39.6">
      <c r="A248" s="5">
        <v>241</v>
      </c>
      <c r="B248" s="89" t="s">
        <v>304</v>
      </c>
      <c r="C248" s="89" t="s">
        <v>249</v>
      </c>
      <c r="D248" s="89" t="s">
        <v>0</v>
      </c>
      <c r="E248" s="91" t="s">
        <v>918</v>
      </c>
      <c r="F248" s="7">
        <v>4676574.2</v>
      </c>
    </row>
    <row r="249" spans="1:6" s="4" customFormat="1">
      <c r="A249" s="5">
        <v>242</v>
      </c>
      <c r="B249" s="89" t="s">
        <v>304</v>
      </c>
      <c r="C249" s="89" t="s">
        <v>702</v>
      </c>
      <c r="D249" s="89" t="s">
        <v>0</v>
      </c>
      <c r="E249" s="91" t="s">
        <v>707</v>
      </c>
      <c r="F249" s="7">
        <v>4676574.2</v>
      </c>
    </row>
    <row r="250" spans="1:6" ht="26.4">
      <c r="A250" s="5">
        <v>243</v>
      </c>
      <c r="B250" s="89" t="s">
        <v>304</v>
      </c>
      <c r="C250" s="89" t="s">
        <v>720</v>
      </c>
      <c r="D250" s="89" t="s">
        <v>0</v>
      </c>
      <c r="E250" s="91" t="s">
        <v>708</v>
      </c>
      <c r="F250" s="7">
        <v>3476885.65</v>
      </c>
    </row>
    <row r="251" spans="1:6" s="4" customFormat="1" ht="26.4">
      <c r="A251" s="5">
        <v>244</v>
      </c>
      <c r="B251" s="89" t="s">
        <v>304</v>
      </c>
      <c r="C251" s="89" t="s">
        <v>720</v>
      </c>
      <c r="D251" s="89" t="s">
        <v>2</v>
      </c>
      <c r="E251" s="91" t="s">
        <v>159</v>
      </c>
      <c r="F251" s="7">
        <v>3476885.65</v>
      </c>
    </row>
    <row r="252" spans="1:6" s="4" customFormat="1" ht="26.4">
      <c r="A252" s="5">
        <v>245</v>
      </c>
      <c r="B252" s="89" t="s">
        <v>304</v>
      </c>
      <c r="C252" s="89" t="s">
        <v>790</v>
      </c>
      <c r="D252" s="89" t="s">
        <v>0</v>
      </c>
      <c r="E252" s="91" t="s">
        <v>708</v>
      </c>
      <c r="F252" s="7">
        <v>1199688.55</v>
      </c>
    </row>
    <row r="253" spans="1:6" ht="26.4">
      <c r="A253" s="5">
        <v>246</v>
      </c>
      <c r="B253" s="89" t="s">
        <v>304</v>
      </c>
      <c r="C253" s="89" t="s">
        <v>790</v>
      </c>
      <c r="D253" s="89" t="s">
        <v>2</v>
      </c>
      <c r="E253" s="91" t="s">
        <v>159</v>
      </c>
      <c r="F253" s="7">
        <v>1199688.55</v>
      </c>
    </row>
    <row r="254" spans="1:6" s="4" customFormat="1">
      <c r="A254" s="5">
        <v>247</v>
      </c>
      <c r="B254" s="89" t="s">
        <v>304</v>
      </c>
      <c r="C254" s="89" t="s">
        <v>150</v>
      </c>
      <c r="D254" s="89" t="s">
        <v>0</v>
      </c>
      <c r="E254" s="91" t="s">
        <v>151</v>
      </c>
      <c r="F254" s="7">
        <v>5620307</v>
      </c>
    </row>
    <row r="255" spans="1:6">
      <c r="A255" s="5">
        <v>248</v>
      </c>
      <c r="B255" s="89" t="s">
        <v>304</v>
      </c>
      <c r="C255" s="89" t="s">
        <v>192</v>
      </c>
      <c r="D255" s="89" t="s">
        <v>0</v>
      </c>
      <c r="E255" s="91" t="s">
        <v>193</v>
      </c>
      <c r="F255" s="7">
        <v>5620307</v>
      </c>
    </row>
    <row r="256" spans="1:6" s="4" customFormat="1">
      <c r="A256" s="5">
        <v>249</v>
      </c>
      <c r="B256" s="89" t="s">
        <v>304</v>
      </c>
      <c r="C256" s="89" t="s">
        <v>192</v>
      </c>
      <c r="D256" s="89" t="s">
        <v>3</v>
      </c>
      <c r="E256" s="91" t="s">
        <v>611</v>
      </c>
      <c r="F256" s="7">
        <v>4994324.41</v>
      </c>
    </row>
    <row r="257" spans="1:6" s="4" customFormat="1" ht="26.4">
      <c r="A257" s="5">
        <v>250</v>
      </c>
      <c r="B257" s="89" t="s">
        <v>304</v>
      </c>
      <c r="C257" s="89" t="s">
        <v>192</v>
      </c>
      <c r="D257" s="89" t="s">
        <v>2</v>
      </c>
      <c r="E257" s="91" t="s">
        <v>159</v>
      </c>
      <c r="F257" s="7">
        <v>621932.59</v>
      </c>
    </row>
    <row r="258" spans="1:6" s="4" customFormat="1">
      <c r="A258" s="5">
        <v>251</v>
      </c>
      <c r="B258" s="89" t="s">
        <v>304</v>
      </c>
      <c r="C258" s="89" t="s">
        <v>192</v>
      </c>
      <c r="D258" s="89" t="s">
        <v>160</v>
      </c>
      <c r="E258" s="91" t="s">
        <v>161</v>
      </c>
      <c r="F258" s="7">
        <v>4050</v>
      </c>
    </row>
    <row r="259" spans="1:6" s="4" customFormat="1">
      <c r="A259" s="3">
        <v>252</v>
      </c>
      <c r="B259" s="95" t="s">
        <v>306</v>
      </c>
      <c r="C259" s="95" t="s">
        <v>147</v>
      </c>
      <c r="D259" s="95" t="s">
        <v>0</v>
      </c>
      <c r="E259" s="90" t="s">
        <v>631</v>
      </c>
      <c r="F259" s="8">
        <v>220303.06</v>
      </c>
    </row>
    <row r="260" spans="1:6" s="4" customFormat="1">
      <c r="A260" s="5">
        <v>253</v>
      </c>
      <c r="B260" s="89" t="s">
        <v>307</v>
      </c>
      <c r="C260" s="89" t="s">
        <v>147</v>
      </c>
      <c r="D260" s="89" t="s">
        <v>0</v>
      </c>
      <c r="E260" s="91" t="s">
        <v>308</v>
      </c>
      <c r="F260" s="7">
        <v>220303.06</v>
      </c>
    </row>
    <row r="261" spans="1:6" ht="39.6">
      <c r="A261" s="5">
        <v>254</v>
      </c>
      <c r="B261" s="89" t="s">
        <v>307</v>
      </c>
      <c r="C261" s="89" t="s">
        <v>175</v>
      </c>
      <c r="D261" s="89" t="s">
        <v>0</v>
      </c>
      <c r="E261" s="91" t="s">
        <v>917</v>
      </c>
      <c r="F261" s="7">
        <v>220303.06</v>
      </c>
    </row>
    <row r="262" spans="1:6" s="4" customFormat="1" ht="26.4">
      <c r="A262" s="5">
        <v>255</v>
      </c>
      <c r="B262" s="89" t="s">
        <v>307</v>
      </c>
      <c r="C262" s="89" t="s">
        <v>309</v>
      </c>
      <c r="D262" s="89" t="s">
        <v>0</v>
      </c>
      <c r="E262" s="91" t="s">
        <v>310</v>
      </c>
      <c r="F262" s="7">
        <v>220303.06</v>
      </c>
    </row>
    <row r="263" spans="1:6" s="4" customFormat="1">
      <c r="A263" s="5">
        <v>256</v>
      </c>
      <c r="B263" s="89" t="s">
        <v>307</v>
      </c>
      <c r="C263" s="89" t="s">
        <v>311</v>
      </c>
      <c r="D263" s="89" t="s">
        <v>0</v>
      </c>
      <c r="E263" s="91" t="s">
        <v>312</v>
      </c>
      <c r="F263" s="7">
        <v>220303.06</v>
      </c>
    </row>
    <row r="264" spans="1:6" ht="26.4">
      <c r="A264" s="5">
        <v>257</v>
      </c>
      <c r="B264" s="89" t="s">
        <v>307</v>
      </c>
      <c r="C264" s="89" t="s">
        <v>311</v>
      </c>
      <c r="D264" s="89" t="s">
        <v>2</v>
      </c>
      <c r="E264" s="91" t="s">
        <v>159</v>
      </c>
      <c r="F264" s="7">
        <v>220303.06</v>
      </c>
    </row>
    <row r="265" spans="1:6" s="4" customFormat="1">
      <c r="A265" s="3">
        <v>258</v>
      </c>
      <c r="B265" s="95" t="s">
        <v>313</v>
      </c>
      <c r="C265" s="95" t="s">
        <v>147</v>
      </c>
      <c r="D265" s="95" t="s">
        <v>0</v>
      </c>
      <c r="E265" s="90" t="s">
        <v>632</v>
      </c>
      <c r="F265" s="8">
        <v>245210911.96000001</v>
      </c>
    </row>
    <row r="266" spans="1:6" s="4" customFormat="1">
      <c r="A266" s="5">
        <v>259</v>
      </c>
      <c r="B266" s="89" t="s">
        <v>314</v>
      </c>
      <c r="C266" s="89" t="s">
        <v>147</v>
      </c>
      <c r="D266" s="89" t="s">
        <v>0</v>
      </c>
      <c r="E266" s="91" t="s">
        <v>315</v>
      </c>
      <c r="F266" s="7">
        <v>97171723.319999993</v>
      </c>
    </row>
    <row r="267" spans="1:6" s="4" customFormat="1" ht="26.4">
      <c r="A267" s="5">
        <v>260</v>
      </c>
      <c r="B267" s="89" t="s">
        <v>314</v>
      </c>
      <c r="C267" s="89" t="s">
        <v>316</v>
      </c>
      <c r="D267" s="89" t="s">
        <v>0</v>
      </c>
      <c r="E267" s="91" t="s">
        <v>812</v>
      </c>
      <c r="F267" s="7">
        <v>96381723.319999993</v>
      </c>
    </row>
    <row r="268" spans="1:6" ht="26.4">
      <c r="A268" s="5">
        <v>261</v>
      </c>
      <c r="B268" s="89" t="s">
        <v>314</v>
      </c>
      <c r="C268" s="89" t="s">
        <v>317</v>
      </c>
      <c r="D268" s="89" t="s">
        <v>0</v>
      </c>
      <c r="E268" s="91" t="s">
        <v>318</v>
      </c>
      <c r="F268" s="7">
        <v>94116672</v>
      </c>
    </row>
    <row r="269" spans="1:6" ht="66">
      <c r="A269" s="5">
        <v>262</v>
      </c>
      <c r="B269" s="89" t="s">
        <v>314</v>
      </c>
      <c r="C269" s="89" t="s">
        <v>319</v>
      </c>
      <c r="D269" s="89" t="s">
        <v>0</v>
      </c>
      <c r="E269" s="91" t="s">
        <v>320</v>
      </c>
      <c r="F269" s="7">
        <v>59235600</v>
      </c>
    </row>
    <row r="270" spans="1:6">
      <c r="A270" s="5">
        <v>263</v>
      </c>
      <c r="B270" s="89" t="s">
        <v>314</v>
      </c>
      <c r="C270" s="89" t="s">
        <v>319</v>
      </c>
      <c r="D270" s="89" t="s">
        <v>125</v>
      </c>
      <c r="E270" s="91" t="s">
        <v>235</v>
      </c>
      <c r="F270" s="7">
        <v>59235600</v>
      </c>
    </row>
    <row r="271" spans="1:6" ht="66">
      <c r="A271" s="5">
        <v>264</v>
      </c>
      <c r="B271" s="89" t="s">
        <v>314</v>
      </c>
      <c r="C271" s="89" t="s">
        <v>321</v>
      </c>
      <c r="D271" s="89" t="s">
        <v>0</v>
      </c>
      <c r="E271" s="91" t="s">
        <v>322</v>
      </c>
      <c r="F271" s="7">
        <v>843000</v>
      </c>
    </row>
    <row r="272" spans="1:6" s="4" customFormat="1">
      <c r="A272" s="5">
        <v>265</v>
      </c>
      <c r="B272" s="89" t="s">
        <v>314</v>
      </c>
      <c r="C272" s="89" t="s">
        <v>321</v>
      </c>
      <c r="D272" s="89" t="s">
        <v>125</v>
      </c>
      <c r="E272" s="91" t="s">
        <v>235</v>
      </c>
      <c r="F272" s="7">
        <v>843000</v>
      </c>
    </row>
    <row r="273" spans="1:6" s="4" customFormat="1" ht="39.6">
      <c r="A273" s="5">
        <v>266</v>
      </c>
      <c r="B273" s="89" t="s">
        <v>314</v>
      </c>
      <c r="C273" s="89" t="s">
        <v>323</v>
      </c>
      <c r="D273" s="89" t="s">
        <v>0</v>
      </c>
      <c r="E273" s="91" t="s">
        <v>324</v>
      </c>
      <c r="F273" s="7">
        <v>34038072</v>
      </c>
    </row>
    <row r="274" spans="1:6">
      <c r="A274" s="5">
        <v>267</v>
      </c>
      <c r="B274" s="89" t="s">
        <v>314</v>
      </c>
      <c r="C274" s="89" t="s">
        <v>323</v>
      </c>
      <c r="D274" s="89" t="s">
        <v>125</v>
      </c>
      <c r="E274" s="91" t="s">
        <v>235</v>
      </c>
      <c r="F274" s="7">
        <v>34038072</v>
      </c>
    </row>
    <row r="275" spans="1:6" ht="26.4">
      <c r="A275" s="5">
        <v>268</v>
      </c>
      <c r="B275" s="89" t="s">
        <v>314</v>
      </c>
      <c r="C275" s="89" t="s">
        <v>325</v>
      </c>
      <c r="D275" s="89" t="s">
        <v>0</v>
      </c>
      <c r="E275" s="91" t="s">
        <v>326</v>
      </c>
      <c r="F275" s="7">
        <v>2265051.3199999998</v>
      </c>
    </row>
    <row r="276" spans="1:6" ht="39.6">
      <c r="A276" s="5">
        <v>269</v>
      </c>
      <c r="B276" s="89" t="s">
        <v>314</v>
      </c>
      <c r="C276" s="89" t="s">
        <v>327</v>
      </c>
      <c r="D276" s="89" t="s">
        <v>0</v>
      </c>
      <c r="E276" s="91" t="s">
        <v>328</v>
      </c>
      <c r="F276" s="7">
        <v>2265051.3199999998</v>
      </c>
    </row>
    <row r="277" spans="1:6">
      <c r="A277" s="5">
        <v>270</v>
      </c>
      <c r="B277" s="89" t="s">
        <v>314</v>
      </c>
      <c r="C277" s="89" t="s">
        <v>327</v>
      </c>
      <c r="D277" s="89" t="s">
        <v>125</v>
      </c>
      <c r="E277" s="91" t="s">
        <v>235</v>
      </c>
      <c r="F277" s="7">
        <v>2265051.3199999998</v>
      </c>
    </row>
    <row r="278" spans="1:6">
      <c r="A278" s="5">
        <v>271</v>
      </c>
      <c r="B278" s="89" t="s">
        <v>314</v>
      </c>
      <c r="C278" s="89" t="s">
        <v>150</v>
      </c>
      <c r="D278" s="89" t="s">
        <v>0</v>
      </c>
      <c r="E278" s="91" t="s">
        <v>151</v>
      </c>
      <c r="F278" s="7">
        <v>790000</v>
      </c>
    </row>
    <row r="279" spans="1:6" ht="39.6">
      <c r="A279" s="5">
        <v>272</v>
      </c>
      <c r="B279" s="89" t="s">
        <v>314</v>
      </c>
      <c r="C279" s="89" t="s">
        <v>870</v>
      </c>
      <c r="D279" s="89" t="s">
        <v>0</v>
      </c>
      <c r="E279" s="91" t="s">
        <v>887</v>
      </c>
      <c r="F279" s="7">
        <v>790000</v>
      </c>
    </row>
    <row r="280" spans="1:6">
      <c r="A280" s="5">
        <v>273</v>
      </c>
      <c r="B280" s="89" t="s">
        <v>314</v>
      </c>
      <c r="C280" s="89" t="s">
        <v>870</v>
      </c>
      <c r="D280" s="89" t="s">
        <v>125</v>
      </c>
      <c r="E280" s="91" t="s">
        <v>235</v>
      </c>
      <c r="F280" s="7">
        <v>790000</v>
      </c>
    </row>
    <row r="281" spans="1:6">
      <c r="A281" s="5">
        <v>274</v>
      </c>
      <c r="B281" s="89" t="s">
        <v>329</v>
      </c>
      <c r="C281" s="89" t="s">
        <v>147</v>
      </c>
      <c r="D281" s="89" t="s">
        <v>0</v>
      </c>
      <c r="E281" s="91" t="s">
        <v>330</v>
      </c>
      <c r="F281" s="7">
        <v>95587340.359999999</v>
      </c>
    </row>
    <row r="282" spans="1:6" ht="39.6">
      <c r="A282" s="5">
        <v>275</v>
      </c>
      <c r="B282" s="89" t="s">
        <v>329</v>
      </c>
      <c r="C282" s="89" t="s">
        <v>249</v>
      </c>
      <c r="D282" s="89" t="s">
        <v>0</v>
      </c>
      <c r="E282" s="91" t="s">
        <v>918</v>
      </c>
      <c r="F282" s="7">
        <v>25000</v>
      </c>
    </row>
    <row r="283" spans="1:6">
      <c r="A283" s="5">
        <v>276</v>
      </c>
      <c r="B283" s="89" t="s">
        <v>329</v>
      </c>
      <c r="C283" s="89" t="s">
        <v>872</v>
      </c>
      <c r="D283" s="89" t="s">
        <v>0</v>
      </c>
      <c r="E283" s="91" t="s">
        <v>888</v>
      </c>
      <c r="F283" s="7">
        <v>25000</v>
      </c>
    </row>
    <row r="284" spans="1:6" ht="39.6">
      <c r="A284" s="5">
        <v>277</v>
      </c>
      <c r="B284" s="89" t="s">
        <v>329</v>
      </c>
      <c r="C284" s="89" t="s">
        <v>874</v>
      </c>
      <c r="D284" s="89" t="s">
        <v>0</v>
      </c>
      <c r="E284" s="91" t="s">
        <v>889</v>
      </c>
      <c r="F284" s="7">
        <v>25000</v>
      </c>
    </row>
    <row r="285" spans="1:6">
      <c r="A285" s="5">
        <v>278</v>
      </c>
      <c r="B285" s="89" t="s">
        <v>329</v>
      </c>
      <c r="C285" s="89" t="s">
        <v>874</v>
      </c>
      <c r="D285" s="89" t="s">
        <v>4</v>
      </c>
      <c r="E285" s="91" t="s">
        <v>285</v>
      </c>
      <c r="F285" s="7">
        <v>25000</v>
      </c>
    </row>
    <row r="286" spans="1:6" s="4" customFormat="1" ht="26.4">
      <c r="A286" s="5">
        <v>279</v>
      </c>
      <c r="B286" s="89" t="s">
        <v>329</v>
      </c>
      <c r="C286" s="89" t="s">
        <v>316</v>
      </c>
      <c r="D286" s="89" t="s">
        <v>0</v>
      </c>
      <c r="E286" s="91" t="s">
        <v>812</v>
      </c>
      <c r="F286" s="7">
        <v>94182040.359999999</v>
      </c>
    </row>
    <row r="287" spans="1:6" ht="26.4">
      <c r="A287" s="5">
        <v>280</v>
      </c>
      <c r="B287" s="89" t="s">
        <v>329</v>
      </c>
      <c r="C287" s="89" t="s">
        <v>331</v>
      </c>
      <c r="D287" s="89" t="s">
        <v>0</v>
      </c>
      <c r="E287" s="91" t="s">
        <v>332</v>
      </c>
      <c r="F287" s="7">
        <v>93228234.359999999</v>
      </c>
    </row>
    <row r="288" spans="1:6" ht="92.4">
      <c r="A288" s="5">
        <v>281</v>
      </c>
      <c r="B288" s="89" t="s">
        <v>329</v>
      </c>
      <c r="C288" s="89" t="s">
        <v>333</v>
      </c>
      <c r="D288" s="89" t="s">
        <v>0</v>
      </c>
      <c r="E288" s="91" t="s">
        <v>334</v>
      </c>
      <c r="F288" s="7">
        <v>58561000</v>
      </c>
    </row>
    <row r="289" spans="1:6">
      <c r="A289" s="5">
        <v>282</v>
      </c>
      <c r="B289" s="89" t="s">
        <v>329</v>
      </c>
      <c r="C289" s="89" t="s">
        <v>333</v>
      </c>
      <c r="D289" s="89" t="s">
        <v>125</v>
      </c>
      <c r="E289" s="91" t="s">
        <v>235</v>
      </c>
      <c r="F289" s="7">
        <v>58561000</v>
      </c>
    </row>
    <row r="290" spans="1:6" ht="92.4">
      <c r="A290" s="5">
        <v>283</v>
      </c>
      <c r="B290" s="89" t="s">
        <v>329</v>
      </c>
      <c r="C290" s="89" t="s">
        <v>335</v>
      </c>
      <c r="D290" s="89" t="s">
        <v>0</v>
      </c>
      <c r="E290" s="91" t="s">
        <v>336</v>
      </c>
      <c r="F290" s="7">
        <v>4453700</v>
      </c>
    </row>
    <row r="291" spans="1:6">
      <c r="A291" s="5">
        <v>284</v>
      </c>
      <c r="B291" s="89" t="s">
        <v>329</v>
      </c>
      <c r="C291" s="89" t="s">
        <v>335</v>
      </c>
      <c r="D291" s="89" t="s">
        <v>125</v>
      </c>
      <c r="E291" s="91" t="s">
        <v>235</v>
      </c>
      <c r="F291" s="7">
        <v>4453700</v>
      </c>
    </row>
    <row r="292" spans="1:6" ht="26.4">
      <c r="A292" s="5">
        <v>285</v>
      </c>
      <c r="B292" s="89" t="s">
        <v>329</v>
      </c>
      <c r="C292" s="89" t="s">
        <v>337</v>
      </c>
      <c r="D292" s="89" t="s">
        <v>0</v>
      </c>
      <c r="E292" s="91" t="s">
        <v>338</v>
      </c>
      <c r="F292" s="7">
        <v>7793048.3600000003</v>
      </c>
    </row>
    <row r="293" spans="1:6" s="4" customFormat="1">
      <c r="A293" s="5">
        <v>286</v>
      </c>
      <c r="B293" s="89" t="s">
        <v>329</v>
      </c>
      <c r="C293" s="89" t="s">
        <v>337</v>
      </c>
      <c r="D293" s="89" t="s">
        <v>125</v>
      </c>
      <c r="E293" s="91" t="s">
        <v>235</v>
      </c>
      <c r="F293" s="7">
        <v>7793048.3600000003</v>
      </c>
    </row>
    <row r="294" spans="1:6" ht="26.4">
      <c r="A294" s="5">
        <v>287</v>
      </c>
      <c r="B294" s="89" t="s">
        <v>329</v>
      </c>
      <c r="C294" s="89" t="s">
        <v>681</v>
      </c>
      <c r="D294" s="89" t="s">
        <v>0</v>
      </c>
      <c r="E294" s="91" t="s">
        <v>682</v>
      </c>
      <c r="F294" s="7">
        <v>403135</v>
      </c>
    </row>
    <row r="295" spans="1:6">
      <c r="A295" s="5">
        <v>288</v>
      </c>
      <c r="B295" s="89" t="s">
        <v>329</v>
      </c>
      <c r="C295" s="89" t="s">
        <v>681</v>
      </c>
      <c r="D295" s="89" t="s">
        <v>125</v>
      </c>
      <c r="E295" s="91" t="s">
        <v>235</v>
      </c>
      <c r="F295" s="7">
        <v>403135</v>
      </c>
    </row>
    <row r="296" spans="1:6" ht="26.4">
      <c r="A296" s="5">
        <v>289</v>
      </c>
      <c r="B296" s="89" t="s">
        <v>329</v>
      </c>
      <c r="C296" s="89" t="s">
        <v>339</v>
      </c>
      <c r="D296" s="89" t="s">
        <v>0</v>
      </c>
      <c r="E296" s="91" t="s">
        <v>340</v>
      </c>
      <c r="F296" s="7">
        <v>18141200</v>
      </c>
    </row>
    <row r="297" spans="1:6">
      <c r="A297" s="5">
        <v>290</v>
      </c>
      <c r="B297" s="89" t="s">
        <v>329</v>
      </c>
      <c r="C297" s="89" t="s">
        <v>339</v>
      </c>
      <c r="D297" s="89" t="s">
        <v>125</v>
      </c>
      <c r="E297" s="91" t="s">
        <v>235</v>
      </c>
      <c r="F297" s="7">
        <v>18141200</v>
      </c>
    </row>
    <row r="298" spans="1:6" ht="26.4">
      <c r="A298" s="5">
        <v>291</v>
      </c>
      <c r="B298" s="89" t="s">
        <v>329</v>
      </c>
      <c r="C298" s="89" t="s">
        <v>991</v>
      </c>
      <c r="D298" s="89" t="s">
        <v>0</v>
      </c>
      <c r="E298" s="91" t="s">
        <v>1002</v>
      </c>
      <c r="F298" s="7">
        <v>1886600</v>
      </c>
    </row>
    <row r="299" spans="1:6">
      <c r="A299" s="5">
        <v>292</v>
      </c>
      <c r="B299" s="89" t="s">
        <v>329</v>
      </c>
      <c r="C299" s="89" t="s">
        <v>991</v>
      </c>
      <c r="D299" s="89" t="s">
        <v>125</v>
      </c>
      <c r="E299" s="91" t="s">
        <v>235</v>
      </c>
      <c r="F299" s="7">
        <v>1886600</v>
      </c>
    </row>
    <row r="300" spans="1:6" ht="39.6">
      <c r="A300" s="5">
        <v>293</v>
      </c>
      <c r="B300" s="89" t="s">
        <v>329</v>
      </c>
      <c r="C300" s="89" t="s">
        <v>993</v>
      </c>
      <c r="D300" s="89" t="s">
        <v>0</v>
      </c>
      <c r="E300" s="91" t="s">
        <v>1003</v>
      </c>
      <c r="F300" s="7">
        <v>1989551</v>
      </c>
    </row>
    <row r="301" spans="1:6">
      <c r="A301" s="5">
        <v>294</v>
      </c>
      <c r="B301" s="89" t="s">
        <v>329</v>
      </c>
      <c r="C301" s="89" t="s">
        <v>993</v>
      </c>
      <c r="D301" s="89" t="s">
        <v>125</v>
      </c>
      <c r="E301" s="91" t="s">
        <v>235</v>
      </c>
      <c r="F301" s="7">
        <v>1989551</v>
      </c>
    </row>
    <row r="302" spans="1:6" ht="26.4">
      <c r="A302" s="5">
        <v>295</v>
      </c>
      <c r="B302" s="89" t="s">
        <v>329</v>
      </c>
      <c r="C302" s="89" t="s">
        <v>325</v>
      </c>
      <c r="D302" s="89" t="s">
        <v>0</v>
      </c>
      <c r="E302" s="91" t="s">
        <v>326</v>
      </c>
      <c r="F302" s="7">
        <v>953806</v>
      </c>
    </row>
    <row r="303" spans="1:6" ht="39.6">
      <c r="A303" s="5">
        <v>296</v>
      </c>
      <c r="B303" s="89" t="s">
        <v>329</v>
      </c>
      <c r="C303" s="89" t="s">
        <v>343</v>
      </c>
      <c r="D303" s="89" t="s">
        <v>0</v>
      </c>
      <c r="E303" s="91" t="s">
        <v>344</v>
      </c>
      <c r="F303" s="7">
        <v>953806</v>
      </c>
    </row>
    <row r="304" spans="1:6" s="4" customFormat="1">
      <c r="A304" s="5">
        <v>297</v>
      </c>
      <c r="B304" s="89" t="s">
        <v>329</v>
      </c>
      <c r="C304" s="89" t="s">
        <v>343</v>
      </c>
      <c r="D304" s="89" t="s">
        <v>125</v>
      </c>
      <c r="E304" s="91" t="s">
        <v>235</v>
      </c>
      <c r="F304" s="7">
        <v>953806</v>
      </c>
    </row>
    <row r="305" spans="1:6" s="4" customFormat="1">
      <c r="A305" s="5">
        <v>298</v>
      </c>
      <c r="B305" s="89" t="s">
        <v>329</v>
      </c>
      <c r="C305" s="89" t="s">
        <v>150</v>
      </c>
      <c r="D305" s="89" t="s">
        <v>0</v>
      </c>
      <c r="E305" s="91" t="s">
        <v>151</v>
      </c>
      <c r="F305" s="7">
        <v>1380300</v>
      </c>
    </row>
    <row r="306" spans="1:6" ht="39.6">
      <c r="A306" s="5">
        <v>299</v>
      </c>
      <c r="B306" s="89" t="s">
        <v>329</v>
      </c>
      <c r="C306" s="89" t="s">
        <v>870</v>
      </c>
      <c r="D306" s="89" t="s">
        <v>0</v>
      </c>
      <c r="E306" s="91" t="s">
        <v>887</v>
      </c>
      <c r="F306" s="7">
        <v>1380300</v>
      </c>
    </row>
    <row r="307" spans="1:6" s="4" customFormat="1">
      <c r="A307" s="5">
        <v>300</v>
      </c>
      <c r="B307" s="89" t="s">
        <v>329</v>
      </c>
      <c r="C307" s="89" t="s">
        <v>870</v>
      </c>
      <c r="D307" s="89" t="s">
        <v>125</v>
      </c>
      <c r="E307" s="91" t="s">
        <v>235</v>
      </c>
      <c r="F307" s="7">
        <v>1380300</v>
      </c>
    </row>
    <row r="308" spans="1:6" s="4" customFormat="1">
      <c r="A308" s="5">
        <v>301</v>
      </c>
      <c r="B308" s="89" t="s">
        <v>345</v>
      </c>
      <c r="C308" s="89" t="s">
        <v>147</v>
      </c>
      <c r="D308" s="89" t="s">
        <v>0</v>
      </c>
      <c r="E308" s="91" t="s">
        <v>346</v>
      </c>
      <c r="F308" s="7">
        <v>36913772</v>
      </c>
    </row>
    <row r="309" spans="1:6" ht="26.4">
      <c r="A309" s="5">
        <v>302</v>
      </c>
      <c r="B309" s="89" t="s">
        <v>345</v>
      </c>
      <c r="C309" s="89" t="s">
        <v>316</v>
      </c>
      <c r="D309" s="89" t="s">
        <v>0</v>
      </c>
      <c r="E309" s="91" t="s">
        <v>812</v>
      </c>
      <c r="F309" s="7">
        <v>30434785</v>
      </c>
    </row>
    <row r="310" spans="1:6" ht="26.4">
      <c r="A310" s="5">
        <v>303</v>
      </c>
      <c r="B310" s="89" t="s">
        <v>345</v>
      </c>
      <c r="C310" s="89" t="s">
        <v>347</v>
      </c>
      <c r="D310" s="89" t="s">
        <v>0</v>
      </c>
      <c r="E310" s="91" t="s">
        <v>348</v>
      </c>
      <c r="F310" s="7">
        <v>28823537</v>
      </c>
    </row>
    <row r="311" spans="1:6" ht="79.2">
      <c r="A311" s="5">
        <v>304</v>
      </c>
      <c r="B311" s="89" t="s">
        <v>345</v>
      </c>
      <c r="C311" s="89" t="s">
        <v>842</v>
      </c>
      <c r="D311" s="89" t="s">
        <v>0</v>
      </c>
      <c r="E311" s="91" t="s">
        <v>843</v>
      </c>
      <c r="F311" s="7">
        <v>2072500</v>
      </c>
    </row>
    <row r="312" spans="1:6">
      <c r="A312" s="5">
        <v>305</v>
      </c>
      <c r="B312" s="89" t="s">
        <v>345</v>
      </c>
      <c r="C312" s="89" t="s">
        <v>842</v>
      </c>
      <c r="D312" s="89" t="s">
        <v>125</v>
      </c>
      <c r="E312" s="91" t="s">
        <v>235</v>
      </c>
      <c r="F312" s="7">
        <v>2072500</v>
      </c>
    </row>
    <row r="313" spans="1:6" ht="26.4">
      <c r="A313" s="5">
        <v>306</v>
      </c>
      <c r="B313" s="89" t="s">
        <v>345</v>
      </c>
      <c r="C313" s="89" t="s">
        <v>349</v>
      </c>
      <c r="D313" s="89" t="s">
        <v>0</v>
      </c>
      <c r="E313" s="91" t="s">
        <v>350</v>
      </c>
      <c r="F313" s="7">
        <v>26751037</v>
      </c>
    </row>
    <row r="314" spans="1:6">
      <c r="A314" s="5">
        <v>307</v>
      </c>
      <c r="B314" s="89" t="s">
        <v>345</v>
      </c>
      <c r="C314" s="89" t="s">
        <v>349</v>
      </c>
      <c r="D314" s="89" t="s">
        <v>125</v>
      </c>
      <c r="E314" s="91" t="s">
        <v>235</v>
      </c>
      <c r="F314" s="7">
        <v>26751037</v>
      </c>
    </row>
    <row r="315" spans="1:6" ht="26.4">
      <c r="A315" s="5">
        <v>308</v>
      </c>
      <c r="B315" s="89" t="s">
        <v>345</v>
      </c>
      <c r="C315" s="89" t="s">
        <v>325</v>
      </c>
      <c r="D315" s="89" t="s">
        <v>0</v>
      </c>
      <c r="E315" s="91" t="s">
        <v>326</v>
      </c>
      <c r="F315" s="7">
        <v>1611248</v>
      </c>
    </row>
    <row r="316" spans="1:6" ht="26.4">
      <c r="A316" s="5">
        <v>309</v>
      </c>
      <c r="B316" s="89" t="s">
        <v>345</v>
      </c>
      <c r="C316" s="89" t="s">
        <v>792</v>
      </c>
      <c r="D316" s="89" t="s">
        <v>0</v>
      </c>
      <c r="E316" s="91" t="s">
        <v>813</v>
      </c>
      <c r="F316" s="7">
        <v>1611248</v>
      </c>
    </row>
    <row r="317" spans="1:6">
      <c r="A317" s="5">
        <v>310</v>
      </c>
      <c r="B317" s="89" t="s">
        <v>345</v>
      </c>
      <c r="C317" s="89" t="s">
        <v>792</v>
      </c>
      <c r="D317" s="89" t="s">
        <v>125</v>
      </c>
      <c r="E317" s="91" t="s">
        <v>235</v>
      </c>
      <c r="F317" s="7">
        <v>1611248</v>
      </c>
    </row>
    <row r="318" spans="1:6" ht="26.4">
      <c r="A318" s="5">
        <v>311</v>
      </c>
      <c r="B318" s="89" t="s">
        <v>345</v>
      </c>
      <c r="C318" s="89" t="s">
        <v>351</v>
      </c>
      <c r="D318" s="89" t="s">
        <v>0</v>
      </c>
      <c r="E318" s="91" t="s">
        <v>814</v>
      </c>
      <c r="F318" s="7">
        <v>5981667</v>
      </c>
    </row>
    <row r="319" spans="1:6" s="4" customFormat="1" ht="26.4">
      <c r="A319" s="5">
        <v>312</v>
      </c>
      <c r="B319" s="89" t="s">
        <v>345</v>
      </c>
      <c r="C319" s="89" t="s">
        <v>352</v>
      </c>
      <c r="D319" s="89" t="s">
        <v>0</v>
      </c>
      <c r="E319" s="91" t="s">
        <v>353</v>
      </c>
      <c r="F319" s="7">
        <v>5981667</v>
      </c>
    </row>
    <row r="320" spans="1:6" s="4" customFormat="1" ht="26.4">
      <c r="A320" s="5">
        <v>313</v>
      </c>
      <c r="B320" s="89" t="s">
        <v>345</v>
      </c>
      <c r="C320" s="89" t="s">
        <v>354</v>
      </c>
      <c r="D320" s="89" t="s">
        <v>0</v>
      </c>
      <c r="E320" s="91" t="s">
        <v>355</v>
      </c>
      <c r="F320" s="7">
        <v>5526150</v>
      </c>
    </row>
    <row r="321" spans="1:6">
      <c r="A321" s="5">
        <v>314</v>
      </c>
      <c r="B321" s="89" t="s">
        <v>345</v>
      </c>
      <c r="C321" s="89" t="s">
        <v>354</v>
      </c>
      <c r="D321" s="89" t="s">
        <v>125</v>
      </c>
      <c r="E321" s="91" t="s">
        <v>235</v>
      </c>
      <c r="F321" s="7">
        <v>5526150</v>
      </c>
    </row>
    <row r="322" spans="1:6" ht="39.6">
      <c r="A322" s="5">
        <v>315</v>
      </c>
      <c r="B322" s="89" t="s">
        <v>345</v>
      </c>
      <c r="C322" s="89" t="s">
        <v>356</v>
      </c>
      <c r="D322" s="89" t="s">
        <v>0</v>
      </c>
      <c r="E322" s="91" t="s">
        <v>357</v>
      </c>
      <c r="F322" s="7">
        <v>370517</v>
      </c>
    </row>
    <row r="323" spans="1:6">
      <c r="A323" s="5">
        <v>316</v>
      </c>
      <c r="B323" s="89" t="s">
        <v>345</v>
      </c>
      <c r="C323" s="89" t="s">
        <v>356</v>
      </c>
      <c r="D323" s="89" t="s">
        <v>125</v>
      </c>
      <c r="E323" s="91" t="s">
        <v>235</v>
      </c>
      <c r="F323" s="7">
        <v>370517</v>
      </c>
    </row>
    <row r="324" spans="1:6" ht="26.4">
      <c r="A324" s="5">
        <v>317</v>
      </c>
      <c r="B324" s="89" t="s">
        <v>345</v>
      </c>
      <c r="C324" s="89" t="s">
        <v>371</v>
      </c>
      <c r="D324" s="89" t="s">
        <v>0</v>
      </c>
      <c r="E324" s="91" t="s">
        <v>372</v>
      </c>
      <c r="F324" s="7">
        <v>85000</v>
      </c>
    </row>
    <row r="325" spans="1:6" s="4" customFormat="1">
      <c r="A325" s="5">
        <v>318</v>
      </c>
      <c r="B325" s="89" t="s">
        <v>345</v>
      </c>
      <c r="C325" s="89" t="s">
        <v>371</v>
      </c>
      <c r="D325" s="89" t="s">
        <v>125</v>
      </c>
      <c r="E325" s="91" t="s">
        <v>235</v>
      </c>
      <c r="F325" s="7">
        <v>85000</v>
      </c>
    </row>
    <row r="326" spans="1:6">
      <c r="A326" s="5">
        <v>319</v>
      </c>
      <c r="B326" s="89" t="s">
        <v>345</v>
      </c>
      <c r="C326" s="89" t="s">
        <v>150</v>
      </c>
      <c r="D326" s="89" t="s">
        <v>0</v>
      </c>
      <c r="E326" s="91" t="s">
        <v>151</v>
      </c>
      <c r="F326" s="7">
        <v>497320</v>
      </c>
    </row>
    <row r="327" spans="1:6">
      <c r="A327" s="5">
        <v>320</v>
      </c>
      <c r="B327" s="89" t="s">
        <v>345</v>
      </c>
      <c r="C327" s="89" t="s">
        <v>868</v>
      </c>
      <c r="D327" s="89" t="s">
        <v>0</v>
      </c>
      <c r="E327" s="91" t="s">
        <v>886</v>
      </c>
      <c r="F327" s="7">
        <v>71120</v>
      </c>
    </row>
    <row r="328" spans="1:6">
      <c r="A328" s="5">
        <v>321</v>
      </c>
      <c r="B328" s="89" t="s">
        <v>345</v>
      </c>
      <c r="C328" s="89" t="s">
        <v>868</v>
      </c>
      <c r="D328" s="89" t="s">
        <v>125</v>
      </c>
      <c r="E328" s="91" t="s">
        <v>235</v>
      </c>
      <c r="F328" s="7">
        <v>71120</v>
      </c>
    </row>
    <row r="329" spans="1:6" ht="39.6">
      <c r="A329" s="5">
        <v>322</v>
      </c>
      <c r="B329" s="89" t="s">
        <v>345</v>
      </c>
      <c r="C329" s="89" t="s">
        <v>870</v>
      </c>
      <c r="D329" s="89" t="s">
        <v>0</v>
      </c>
      <c r="E329" s="91" t="s">
        <v>887</v>
      </c>
      <c r="F329" s="7">
        <v>426200</v>
      </c>
    </row>
    <row r="330" spans="1:6" s="4" customFormat="1">
      <c r="A330" s="5">
        <v>323</v>
      </c>
      <c r="B330" s="89" t="s">
        <v>345</v>
      </c>
      <c r="C330" s="89" t="s">
        <v>870</v>
      </c>
      <c r="D330" s="89" t="s">
        <v>125</v>
      </c>
      <c r="E330" s="91" t="s">
        <v>235</v>
      </c>
      <c r="F330" s="7">
        <v>426200</v>
      </c>
    </row>
    <row r="331" spans="1:6" s="4" customFormat="1">
      <c r="A331" s="5">
        <v>324</v>
      </c>
      <c r="B331" s="89" t="s">
        <v>358</v>
      </c>
      <c r="C331" s="89" t="s">
        <v>147</v>
      </c>
      <c r="D331" s="89" t="s">
        <v>0</v>
      </c>
      <c r="E331" s="91" t="s">
        <v>359</v>
      </c>
      <c r="F331" s="7">
        <v>9343809.2799999993</v>
      </c>
    </row>
    <row r="332" spans="1:6" s="4" customFormat="1" ht="26.4">
      <c r="A332" s="5">
        <v>325</v>
      </c>
      <c r="B332" s="89" t="s">
        <v>358</v>
      </c>
      <c r="C332" s="89" t="s">
        <v>316</v>
      </c>
      <c r="D332" s="89" t="s">
        <v>0</v>
      </c>
      <c r="E332" s="91" t="s">
        <v>812</v>
      </c>
      <c r="F332" s="7">
        <v>432819.28</v>
      </c>
    </row>
    <row r="333" spans="1:6" ht="26.4">
      <c r="A333" s="5">
        <v>326</v>
      </c>
      <c r="B333" s="89" t="s">
        <v>358</v>
      </c>
      <c r="C333" s="89" t="s">
        <v>331</v>
      </c>
      <c r="D333" s="89" t="s">
        <v>0</v>
      </c>
      <c r="E333" s="91" t="s">
        <v>332</v>
      </c>
      <c r="F333" s="7">
        <v>390100</v>
      </c>
    </row>
    <row r="334" spans="1:6" ht="66">
      <c r="A334" s="5">
        <v>327</v>
      </c>
      <c r="B334" s="89" t="s">
        <v>358</v>
      </c>
      <c r="C334" s="89" t="s">
        <v>341</v>
      </c>
      <c r="D334" s="89" t="s">
        <v>0</v>
      </c>
      <c r="E334" s="91" t="s">
        <v>342</v>
      </c>
      <c r="F334" s="7">
        <v>390100</v>
      </c>
    </row>
    <row r="335" spans="1:6" s="4" customFormat="1">
      <c r="A335" s="5">
        <v>328</v>
      </c>
      <c r="B335" s="89" t="s">
        <v>358</v>
      </c>
      <c r="C335" s="89" t="s">
        <v>341</v>
      </c>
      <c r="D335" s="89" t="s">
        <v>125</v>
      </c>
      <c r="E335" s="91" t="s">
        <v>235</v>
      </c>
      <c r="F335" s="7">
        <v>390100</v>
      </c>
    </row>
    <row r="336" spans="1:6" ht="26.4">
      <c r="A336" s="5">
        <v>329</v>
      </c>
      <c r="B336" s="89" t="s">
        <v>358</v>
      </c>
      <c r="C336" s="89" t="s">
        <v>360</v>
      </c>
      <c r="D336" s="89" t="s">
        <v>0</v>
      </c>
      <c r="E336" s="91" t="s">
        <v>361</v>
      </c>
      <c r="F336" s="7">
        <v>42719.28</v>
      </c>
    </row>
    <row r="337" spans="1:6" s="4" customFormat="1">
      <c r="A337" s="5">
        <v>330</v>
      </c>
      <c r="B337" s="89" t="s">
        <v>358</v>
      </c>
      <c r="C337" s="89" t="s">
        <v>364</v>
      </c>
      <c r="D337" s="89" t="s">
        <v>0</v>
      </c>
      <c r="E337" s="91" t="s">
        <v>363</v>
      </c>
      <c r="F337" s="7">
        <v>42719.28</v>
      </c>
    </row>
    <row r="338" spans="1:6" s="4" customFormat="1" ht="26.4">
      <c r="A338" s="5">
        <v>331</v>
      </c>
      <c r="B338" s="89" t="s">
        <v>358</v>
      </c>
      <c r="C338" s="89" t="s">
        <v>364</v>
      </c>
      <c r="D338" s="89" t="s">
        <v>2</v>
      </c>
      <c r="E338" s="91" t="s">
        <v>159</v>
      </c>
      <c r="F338" s="7">
        <v>42719.28</v>
      </c>
    </row>
    <row r="339" spans="1:6" ht="26.4">
      <c r="A339" s="5">
        <v>332</v>
      </c>
      <c r="B339" s="89" t="s">
        <v>358</v>
      </c>
      <c r="C339" s="89" t="s">
        <v>351</v>
      </c>
      <c r="D339" s="89" t="s">
        <v>0</v>
      </c>
      <c r="E339" s="91" t="s">
        <v>814</v>
      </c>
      <c r="F339" s="7">
        <v>8910990</v>
      </c>
    </row>
    <row r="340" spans="1:6" ht="26.4">
      <c r="A340" s="5">
        <v>333</v>
      </c>
      <c r="B340" s="89" t="s">
        <v>358</v>
      </c>
      <c r="C340" s="89" t="s">
        <v>365</v>
      </c>
      <c r="D340" s="89" t="s">
        <v>0</v>
      </c>
      <c r="E340" s="91" t="s">
        <v>366</v>
      </c>
      <c r="F340" s="7">
        <v>8697036</v>
      </c>
    </row>
    <row r="341" spans="1:6">
      <c r="A341" s="5">
        <v>334</v>
      </c>
      <c r="B341" s="89" t="s">
        <v>358</v>
      </c>
      <c r="C341" s="89" t="s">
        <v>367</v>
      </c>
      <c r="D341" s="89" t="s">
        <v>0</v>
      </c>
      <c r="E341" s="91" t="s">
        <v>368</v>
      </c>
      <c r="F341" s="7">
        <v>441057</v>
      </c>
    </row>
    <row r="342" spans="1:6">
      <c r="A342" s="5">
        <v>335</v>
      </c>
      <c r="B342" s="89" t="s">
        <v>358</v>
      </c>
      <c r="C342" s="89" t="s">
        <v>367</v>
      </c>
      <c r="D342" s="89" t="s">
        <v>3</v>
      </c>
      <c r="E342" s="91" t="s">
        <v>611</v>
      </c>
      <c r="F342" s="7">
        <v>426757</v>
      </c>
    </row>
    <row r="343" spans="1:6" s="4" customFormat="1" ht="26.4">
      <c r="A343" s="5">
        <v>336</v>
      </c>
      <c r="B343" s="89" t="s">
        <v>358</v>
      </c>
      <c r="C343" s="89" t="s">
        <v>367</v>
      </c>
      <c r="D343" s="89" t="s">
        <v>2</v>
      </c>
      <c r="E343" s="91" t="s">
        <v>159</v>
      </c>
      <c r="F343" s="7">
        <v>14300</v>
      </c>
    </row>
    <row r="344" spans="1:6" ht="26.4">
      <c r="A344" s="5">
        <v>337</v>
      </c>
      <c r="B344" s="89" t="s">
        <v>358</v>
      </c>
      <c r="C344" s="89" t="s">
        <v>369</v>
      </c>
      <c r="D344" s="89" t="s">
        <v>0</v>
      </c>
      <c r="E344" s="91" t="s">
        <v>370</v>
      </c>
      <c r="F344" s="7">
        <v>8204379</v>
      </c>
    </row>
    <row r="345" spans="1:6">
      <c r="A345" s="5">
        <v>338</v>
      </c>
      <c r="B345" s="89" t="s">
        <v>358</v>
      </c>
      <c r="C345" s="89" t="s">
        <v>369</v>
      </c>
      <c r="D345" s="89" t="s">
        <v>3</v>
      </c>
      <c r="E345" s="91" t="s">
        <v>611</v>
      </c>
      <c r="F345" s="7">
        <v>5415987</v>
      </c>
    </row>
    <row r="346" spans="1:6" ht="26.4">
      <c r="A346" s="5">
        <v>339</v>
      </c>
      <c r="B346" s="89" t="s">
        <v>358</v>
      </c>
      <c r="C346" s="89" t="s">
        <v>369</v>
      </c>
      <c r="D346" s="89" t="s">
        <v>2</v>
      </c>
      <c r="E346" s="91" t="s">
        <v>159</v>
      </c>
      <c r="F346" s="7">
        <v>2689780</v>
      </c>
    </row>
    <row r="347" spans="1:6">
      <c r="A347" s="5">
        <v>340</v>
      </c>
      <c r="B347" s="89" t="s">
        <v>358</v>
      </c>
      <c r="C347" s="89" t="s">
        <v>369</v>
      </c>
      <c r="D347" s="89" t="s">
        <v>160</v>
      </c>
      <c r="E347" s="91" t="s">
        <v>161</v>
      </c>
      <c r="F347" s="7">
        <v>98612</v>
      </c>
    </row>
    <row r="348" spans="1:6" ht="39.6">
      <c r="A348" s="5">
        <v>341</v>
      </c>
      <c r="B348" s="89" t="s">
        <v>358</v>
      </c>
      <c r="C348" s="89" t="s">
        <v>876</v>
      </c>
      <c r="D348" s="89" t="s">
        <v>0</v>
      </c>
      <c r="E348" s="91" t="s">
        <v>890</v>
      </c>
      <c r="F348" s="7">
        <v>21600</v>
      </c>
    </row>
    <row r="349" spans="1:6" ht="26.4">
      <c r="A349" s="5">
        <v>342</v>
      </c>
      <c r="B349" s="89" t="s">
        <v>358</v>
      </c>
      <c r="C349" s="89" t="s">
        <v>876</v>
      </c>
      <c r="D349" s="89" t="s">
        <v>2</v>
      </c>
      <c r="E349" s="91" t="s">
        <v>159</v>
      </c>
      <c r="F349" s="7">
        <v>21600</v>
      </c>
    </row>
    <row r="350" spans="1:6" ht="39.6">
      <c r="A350" s="5">
        <v>343</v>
      </c>
      <c r="B350" s="89" t="s">
        <v>358</v>
      </c>
      <c r="C350" s="89" t="s">
        <v>878</v>
      </c>
      <c r="D350" s="89" t="s">
        <v>0</v>
      </c>
      <c r="E350" s="91" t="s">
        <v>891</v>
      </c>
      <c r="F350" s="7">
        <v>30000</v>
      </c>
    </row>
    <row r="351" spans="1:6" ht="26.4">
      <c r="A351" s="5">
        <v>344</v>
      </c>
      <c r="B351" s="89" t="s">
        <v>358</v>
      </c>
      <c r="C351" s="89" t="s">
        <v>878</v>
      </c>
      <c r="D351" s="89" t="s">
        <v>2</v>
      </c>
      <c r="E351" s="91" t="s">
        <v>159</v>
      </c>
      <c r="F351" s="7">
        <v>30000</v>
      </c>
    </row>
    <row r="352" spans="1:6" ht="26.4">
      <c r="A352" s="5">
        <v>345</v>
      </c>
      <c r="B352" s="89" t="s">
        <v>358</v>
      </c>
      <c r="C352" s="89" t="s">
        <v>352</v>
      </c>
      <c r="D352" s="89" t="s">
        <v>0</v>
      </c>
      <c r="E352" s="91" t="s">
        <v>353</v>
      </c>
      <c r="F352" s="7">
        <v>113954</v>
      </c>
    </row>
    <row r="353" spans="1:6" ht="26.4">
      <c r="A353" s="5">
        <v>346</v>
      </c>
      <c r="B353" s="89" t="s">
        <v>358</v>
      </c>
      <c r="C353" s="89" t="s">
        <v>880</v>
      </c>
      <c r="D353" s="89" t="s">
        <v>0</v>
      </c>
      <c r="E353" s="91" t="s">
        <v>892</v>
      </c>
      <c r="F353" s="7">
        <v>56977</v>
      </c>
    </row>
    <row r="354" spans="1:6" s="4" customFormat="1" ht="26.4">
      <c r="A354" s="5">
        <v>347</v>
      </c>
      <c r="B354" s="89" t="s">
        <v>358</v>
      </c>
      <c r="C354" s="89" t="s">
        <v>880</v>
      </c>
      <c r="D354" s="89" t="s">
        <v>2</v>
      </c>
      <c r="E354" s="91" t="s">
        <v>159</v>
      </c>
      <c r="F354" s="7">
        <v>56977</v>
      </c>
    </row>
    <row r="355" spans="1:6" ht="26.4">
      <c r="A355" s="5">
        <v>348</v>
      </c>
      <c r="B355" s="89" t="s">
        <v>358</v>
      </c>
      <c r="C355" s="89" t="s">
        <v>882</v>
      </c>
      <c r="D355" s="89" t="s">
        <v>0</v>
      </c>
      <c r="E355" s="91" t="s">
        <v>893</v>
      </c>
      <c r="F355" s="7">
        <v>56977</v>
      </c>
    </row>
    <row r="356" spans="1:6" ht="26.4">
      <c r="A356" s="5">
        <v>349</v>
      </c>
      <c r="B356" s="89" t="s">
        <v>358</v>
      </c>
      <c r="C356" s="89" t="s">
        <v>882</v>
      </c>
      <c r="D356" s="89" t="s">
        <v>2</v>
      </c>
      <c r="E356" s="91" t="s">
        <v>159</v>
      </c>
      <c r="F356" s="7">
        <v>56977</v>
      </c>
    </row>
    <row r="357" spans="1:6" ht="26.4">
      <c r="A357" s="5">
        <v>350</v>
      </c>
      <c r="B357" s="89" t="s">
        <v>358</v>
      </c>
      <c r="C357" s="89" t="s">
        <v>373</v>
      </c>
      <c r="D357" s="89" t="s">
        <v>0</v>
      </c>
      <c r="E357" s="91" t="s">
        <v>815</v>
      </c>
      <c r="F357" s="7">
        <v>50000</v>
      </c>
    </row>
    <row r="358" spans="1:6" ht="39.6">
      <c r="A358" s="5">
        <v>351</v>
      </c>
      <c r="B358" s="89" t="s">
        <v>358</v>
      </c>
      <c r="C358" s="89" t="s">
        <v>374</v>
      </c>
      <c r="D358" s="89" t="s">
        <v>0</v>
      </c>
      <c r="E358" s="91" t="s">
        <v>375</v>
      </c>
      <c r="F358" s="7">
        <v>50000</v>
      </c>
    </row>
    <row r="359" spans="1:6" ht="26.4">
      <c r="A359" s="5">
        <v>352</v>
      </c>
      <c r="B359" s="89" t="s">
        <v>358</v>
      </c>
      <c r="C359" s="89" t="s">
        <v>374</v>
      </c>
      <c r="D359" s="89" t="s">
        <v>2</v>
      </c>
      <c r="E359" s="91" t="s">
        <v>159</v>
      </c>
      <c r="F359" s="7">
        <v>50000</v>
      </c>
    </row>
    <row r="360" spans="1:6" ht="26.4">
      <c r="A360" s="5">
        <v>353</v>
      </c>
      <c r="B360" s="89" t="s">
        <v>358</v>
      </c>
      <c r="C360" s="89" t="s">
        <v>725</v>
      </c>
      <c r="D360" s="89" t="s">
        <v>0</v>
      </c>
      <c r="E360" s="91" t="s">
        <v>816</v>
      </c>
      <c r="F360" s="7">
        <v>50000</v>
      </c>
    </row>
    <row r="361" spans="1:6" s="4" customFormat="1" ht="26.4">
      <c r="A361" s="5">
        <v>354</v>
      </c>
      <c r="B361" s="89" t="s">
        <v>358</v>
      </c>
      <c r="C361" s="89" t="s">
        <v>726</v>
      </c>
      <c r="D361" s="89" t="s">
        <v>0</v>
      </c>
      <c r="E361" s="91" t="s">
        <v>376</v>
      </c>
      <c r="F361" s="7">
        <v>50000</v>
      </c>
    </row>
    <row r="362" spans="1:6" s="4" customFormat="1" ht="26.4">
      <c r="A362" s="5">
        <v>355</v>
      </c>
      <c r="B362" s="89" t="s">
        <v>358</v>
      </c>
      <c r="C362" s="89" t="s">
        <v>726</v>
      </c>
      <c r="D362" s="89" t="s">
        <v>2</v>
      </c>
      <c r="E362" s="91" t="s">
        <v>159</v>
      </c>
      <c r="F362" s="7">
        <v>50000</v>
      </c>
    </row>
    <row r="363" spans="1:6">
      <c r="A363" s="5">
        <v>356</v>
      </c>
      <c r="B363" s="89" t="s">
        <v>377</v>
      </c>
      <c r="C363" s="89" t="s">
        <v>147</v>
      </c>
      <c r="D363" s="89" t="s">
        <v>0</v>
      </c>
      <c r="E363" s="91" t="s">
        <v>378</v>
      </c>
      <c r="F363" s="7">
        <v>6194267</v>
      </c>
    </row>
    <row r="364" spans="1:6" ht="26.4">
      <c r="A364" s="5">
        <v>357</v>
      </c>
      <c r="B364" s="89" t="s">
        <v>377</v>
      </c>
      <c r="C364" s="89" t="s">
        <v>316</v>
      </c>
      <c r="D364" s="89" t="s">
        <v>0</v>
      </c>
      <c r="E364" s="91" t="s">
        <v>812</v>
      </c>
      <c r="F364" s="7">
        <v>81400</v>
      </c>
    </row>
    <row r="365" spans="1:6" ht="26.4">
      <c r="A365" s="5">
        <v>358</v>
      </c>
      <c r="B365" s="89" t="s">
        <v>377</v>
      </c>
      <c r="C365" s="89" t="s">
        <v>331</v>
      </c>
      <c r="D365" s="89" t="s">
        <v>0</v>
      </c>
      <c r="E365" s="91" t="s">
        <v>332</v>
      </c>
      <c r="F365" s="7">
        <v>81400</v>
      </c>
    </row>
    <row r="366" spans="1:6" s="4" customFormat="1" ht="66">
      <c r="A366" s="5">
        <v>359</v>
      </c>
      <c r="B366" s="89" t="s">
        <v>377</v>
      </c>
      <c r="C366" s="89" t="s">
        <v>633</v>
      </c>
      <c r="D366" s="89" t="s">
        <v>0</v>
      </c>
      <c r="E366" s="91" t="s">
        <v>634</v>
      </c>
      <c r="F366" s="7">
        <v>58000</v>
      </c>
    </row>
    <row r="367" spans="1:6" s="4" customFormat="1">
      <c r="A367" s="5">
        <v>360</v>
      </c>
      <c r="B367" s="89" t="s">
        <v>377</v>
      </c>
      <c r="C367" s="89" t="s">
        <v>633</v>
      </c>
      <c r="D367" s="89" t="s">
        <v>125</v>
      </c>
      <c r="E367" s="91" t="s">
        <v>235</v>
      </c>
      <c r="F367" s="7">
        <v>58000</v>
      </c>
    </row>
    <row r="368" spans="1:6" ht="66">
      <c r="A368" s="5">
        <v>361</v>
      </c>
      <c r="B368" s="89" t="s">
        <v>377</v>
      </c>
      <c r="C368" s="89" t="s">
        <v>341</v>
      </c>
      <c r="D368" s="89" t="s">
        <v>0</v>
      </c>
      <c r="E368" s="91" t="s">
        <v>342</v>
      </c>
      <c r="F368" s="7">
        <v>23400</v>
      </c>
    </row>
    <row r="369" spans="1:6">
      <c r="A369" s="5">
        <v>362</v>
      </c>
      <c r="B369" s="89" t="s">
        <v>377</v>
      </c>
      <c r="C369" s="89" t="s">
        <v>341</v>
      </c>
      <c r="D369" s="89" t="s">
        <v>125</v>
      </c>
      <c r="E369" s="91" t="s">
        <v>235</v>
      </c>
      <c r="F369" s="7">
        <v>23400</v>
      </c>
    </row>
    <row r="370" spans="1:6">
      <c r="A370" s="5">
        <v>363</v>
      </c>
      <c r="B370" s="89" t="s">
        <v>377</v>
      </c>
      <c r="C370" s="89" t="s">
        <v>150</v>
      </c>
      <c r="D370" s="89" t="s">
        <v>0</v>
      </c>
      <c r="E370" s="91" t="s">
        <v>151</v>
      </c>
      <c r="F370" s="7">
        <v>6112867</v>
      </c>
    </row>
    <row r="371" spans="1:6" s="4" customFormat="1">
      <c r="A371" s="5">
        <v>364</v>
      </c>
      <c r="B371" s="89" t="s">
        <v>377</v>
      </c>
      <c r="C371" s="89" t="s">
        <v>192</v>
      </c>
      <c r="D371" s="89" t="s">
        <v>0</v>
      </c>
      <c r="E371" s="91" t="s">
        <v>193</v>
      </c>
      <c r="F371" s="7">
        <v>6007551.5499999998</v>
      </c>
    </row>
    <row r="372" spans="1:6">
      <c r="A372" s="5">
        <v>365</v>
      </c>
      <c r="B372" s="89" t="s">
        <v>377</v>
      </c>
      <c r="C372" s="89" t="s">
        <v>192</v>
      </c>
      <c r="D372" s="89" t="s">
        <v>3</v>
      </c>
      <c r="E372" s="91" t="s">
        <v>611</v>
      </c>
      <c r="F372" s="7">
        <v>5286097.95</v>
      </c>
    </row>
    <row r="373" spans="1:6" s="4" customFormat="1" ht="26.4">
      <c r="A373" s="5">
        <v>366</v>
      </c>
      <c r="B373" s="89" t="s">
        <v>377</v>
      </c>
      <c r="C373" s="89" t="s">
        <v>192</v>
      </c>
      <c r="D373" s="89" t="s">
        <v>2</v>
      </c>
      <c r="E373" s="91" t="s">
        <v>159</v>
      </c>
      <c r="F373" s="7">
        <v>690628</v>
      </c>
    </row>
    <row r="374" spans="1:6" s="4" customFormat="1" ht="26.4">
      <c r="A374" s="5">
        <v>367</v>
      </c>
      <c r="B374" s="89" t="s">
        <v>377</v>
      </c>
      <c r="C374" s="89" t="s">
        <v>192</v>
      </c>
      <c r="D374" s="89" t="s">
        <v>200</v>
      </c>
      <c r="E374" s="91" t="s">
        <v>201</v>
      </c>
      <c r="F374" s="7">
        <v>30825.599999999999</v>
      </c>
    </row>
    <row r="375" spans="1:6" ht="26.4">
      <c r="A375" s="5">
        <v>368</v>
      </c>
      <c r="B375" s="89" t="s">
        <v>377</v>
      </c>
      <c r="C375" s="89" t="s">
        <v>157</v>
      </c>
      <c r="D375" s="89" t="s">
        <v>0</v>
      </c>
      <c r="E375" s="91" t="s">
        <v>158</v>
      </c>
      <c r="F375" s="7">
        <v>105315.45</v>
      </c>
    </row>
    <row r="376" spans="1:6" ht="26.4">
      <c r="A376" s="5">
        <v>369</v>
      </c>
      <c r="B376" s="89" t="s">
        <v>377</v>
      </c>
      <c r="C376" s="89" t="s">
        <v>157</v>
      </c>
      <c r="D376" s="89" t="s">
        <v>1</v>
      </c>
      <c r="E376" s="91" t="s">
        <v>154</v>
      </c>
      <c r="F376" s="7">
        <v>13731.45</v>
      </c>
    </row>
    <row r="377" spans="1:6" ht="26.4">
      <c r="A377" s="5">
        <v>370</v>
      </c>
      <c r="B377" s="89" t="s">
        <v>377</v>
      </c>
      <c r="C377" s="89" t="s">
        <v>157</v>
      </c>
      <c r="D377" s="89" t="s">
        <v>200</v>
      </c>
      <c r="E377" s="91" t="s">
        <v>201</v>
      </c>
      <c r="F377" s="7">
        <v>91584</v>
      </c>
    </row>
    <row r="378" spans="1:6" s="4" customFormat="1">
      <c r="A378" s="3">
        <v>371</v>
      </c>
      <c r="B378" s="95" t="s">
        <v>379</v>
      </c>
      <c r="C378" s="95" t="s">
        <v>147</v>
      </c>
      <c r="D378" s="95" t="s">
        <v>0</v>
      </c>
      <c r="E378" s="90" t="s">
        <v>635</v>
      </c>
      <c r="F378" s="7">
        <v>27425859.68</v>
      </c>
    </row>
    <row r="379" spans="1:6" s="4" customFormat="1">
      <c r="A379" s="5">
        <v>372</v>
      </c>
      <c r="B379" s="89" t="s">
        <v>380</v>
      </c>
      <c r="C379" s="89" t="s">
        <v>147</v>
      </c>
      <c r="D379" s="89" t="s">
        <v>0</v>
      </c>
      <c r="E379" s="91" t="s">
        <v>381</v>
      </c>
      <c r="F379" s="7">
        <v>27425859.68</v>
      </c>
    </row>
    <row r="380" spans="1:6" ht="39.6">
      <c r="A380" s="5">
        <v>373</v>
      </c>
      <c r="B380" s="89" t="s">
        <v>380</v>
      </c>
      <c r="C380" s="89" t="s">
        <v>249</v>
      </c>
      <c r="D380" s="89" t="s">
        <v>0</v>
      </c>
      <c r="E380" s="91" t="s">
        <v>918</v>
      </c>
      <c r="F380" s="7">
        <v>1180000</v>
      </c>
    </row>
    <row r="381" spans="1:6">
      <c r="A381" s="5">
        <v>374</v>
      </c>
      <c r="B381" s="89" t="s">
        <v>380</v>
      </c>
      <c r="C381" s="89" t="s">
        <v>683</v>
      </c>
      <c r="D381" s="89" t="s">
        <v>0</v>
      </c>
      <c r="E381" s="91" t="s">
        <v>684</v>
      </c>
      <c r="F381" s="7">
        <v>1180000</v>
      </c>
    </row>
    <row r="382" spans="1:6" ht="26.4">
      <c r="A382" s="5">
        <v>375</v>
      </c>
      <c r="B382" s="89" t="s">
        <v>380</v>
      </c>
      <c r="C382" s="89" t="s">
        <v>903</v>
      </c>
      <c r="D382" s="89" t="s">
        <v>0</v>
      </c>
      <c r="E382" s="91" t="s">
        <v>904</v>
      </c>
      <c r="F382" s="7">
        <v>1180000</v>
      </c>
    </row>
    <row r="383" spans="1:6" s="4" customFormat="1">
      <c r="A383" s="5">
        <v>376</v>
      </c>
      <c r="B383" s="89" t="s">
        <v>380</v>
      </c>
      <c r="C383" s="89" t="s">
        <v>903</v>
      </c>
      <c r="D383" s="89" t="s">
        <v>4</v>
      </c>
      <c r="E383" s="91" t="s">
        <v>285</v>
      </c>
      <c r="F383" s="7">
        <v>1180000</v>
      </c>
    </row>
    <row r="384" spans="1:6" s="4" customFormat="1" ht="26.4">
      <c r="A384" s="5">
        <v>377</v>
      </c>
      <c r="B384" s="89" t="s">
        <v>380</v>
      </c>
      <c r="C384" s="89" t="s">
        <v>351</v>
      </c>
      <c r="D384" s="89" t="s">
        <v>0</v>
      </c>
      <c r="E384" s="91" t="s">
        <v>814</v>
      </c>
      <c r="F384" s="7">
        <v>26026859.68</v>
      </c>
    </row>
    <row r="385" spans="1:6" s="4" customFormat="1" ht="26.4">
      <c r="A385" s="5">
        <v>378</v>
      </c>
      <c r="B385" s="89" t="s">
        <v>380</v>
      </c>
      <c r="C385" s="89" t="s">
        <v>382</v>
      </c>
      <c r="D385" s="89" t="s">
        <v>0</v>
      </c>
      <c r="E385" s="91" t="s">
        <v>383</v>
      </c>
      <c r="F385" s="7">
        <v>26026859.68</v>
      </c>
    </row>
    <row r="386" spans="1:6" s="4" customFormat="1" ht="26.4">
      <c r="A386" s="5">
        <v>379</v>
      </c>
      <c r="B386" s="89" t="s">
        <v>380</v>
      </c>
      <c r="C386" s="89" t="s">
        <v>384</v>
      </c>
      <c r="D386" s="89" t="s">
        <v>0</v>
      </c>
      <c r="E386" s="91" t="s">
        <v>385</v>
      </c>
      <c r="F386" s="7">
        <v>5997360</v>
      </c>
    </row>
    <row r="387" spans="1:6" s="4" customFormat="1">
      <c r="A387" s="5">
        <v>380</v>
      </c>
      <c r="B387" s="89" t="s">
        <v>380</v>
      </c>
      <c r="C387" s="89" t="s">
        <v>384</v>
      </c>
      <c r="D387" s="89" t="s">
        <v>125</v>
      </c>
      <c r="E387" s="91" t="s">
        <v>235</v>
      </c>
      <c r="F387" s="7">
        <v>5997360</v>
      </c>
    </row>
    <row r="388" spans="1:6">
      <c r="A388" s="5">
        <v>381</v>
      </c>
      <c r="B388" s="89" t="s">
        <v>380</v>
      </c>
      <c r="C388" s="89" t="s">
        <v>386</v>
      </c>
      <c r="D388" s="89" t="s">
        <v>0</v>
      </c>
      <c r="E388" s="91" t="s">
        <v>387</v>
      </c>
      <c r="F388" s="7">
        <v>16443285</v>
      </c>
    </row>
    <row r="389" spans="1:6">
      <c r="A389" s="5">
        <v>382</v>
      </c>
      <c r="B389" s="89" t="s">
        <v>380</v>
      </c>
      <c r="C389" s="89" t="s">
        <v>386</v>
      </c>
      <c r="D389" s="89" t="s">
        <v>125</v>
      </c>
      <c r="E389" s="91" t="s">
        <v>235</v>
      </c>
      <c r="F389" s="7">
        <v>16443285</v>
      </c>
    </row>
    <row r="390" spans="1:6" ht="26.4">
      <c r="A390" s="5">
        <v>383</v>
      </c>
      <c r="B390" s="89" t="s">
        <v>380</v>
      </c>
      <c r="C390" s="89" t="s">
        <v>388</v>
      </c>
      <c r="D390" s="89" t="s">
        <v>0</v>
      </c>
      <c r="E390" s="91" t="s">
        <v>389</v>
      </c>
      <c r="F390" s="7">
        <v>463191.68</v>
      </c>
    </row>
    <row r="391" spans="1:6">
      <c r="A391" s="5">
        <v>384</v>
      </c>
      <c r="B391" s="89" t="s">
        <v>380</v>
      </c>
      <c r="C391" s="89" t="s">
        <v>388</v>
      </c>
      <c r="D391" s="89" t="s">
        <v>125</v>
      </c>
      <c r="E391" s="91" t="s">
        <v>235</v>
      </c>
      <c r="F391" s="7">
        <v>463191.68</v>
      </c>
    </row>
    <row r="392" spans="1:6" s="4" customFormat="1">
      <c r="A392" s="5">
        <v>385</v>
      </c>
      <c r="B392" s="89" t="s">
        <v>380</v>
      </c>
      <c r="C392" s="89" t="s">
        <v>390</v>
      </c>
      <c r="D392" s="89" t="s">
        <v>0</v>
      </c>
      <c r="E392" s="91" t="s">
        <v>391</v>
      </c>
      <c r="F392" s="7">
        <v>3048023</v>
      </c>
    </row>
    <row r="393" spans="1:6" s="4" customFormat="1" ht="26.4">
      <c r="A393" s="5">
        <v>386</v>
      </c>
      <c r="B393" s="89" t="s">
        <v>380</v>
      </c>
      <c r="C393" s="89" t="s">
        <v>390</v>
      </c>
      <c r="D393" s="89" t="s">
        <v>2</v>
      </c>
      <c r="E393" s="91" t="s">
        <v>159</v>
      </c>
      <c r="F393" s="7">
        <v>3048023</v>
      </c>
    </row>
    <row r="394" spans="1:6" ht="26.4">
      <c r="A394" s="5">
        <v>387</v>
      </c>
      <c r="B394" s="89" t="s">
        <v>380</v>
      </c>
      <c r="C394" s="89" t="s">
        <v>883</v>
      </c>
      <c r="D394" s="89" t="s">
        <v>0</v>
      </c>
      <c r="E394" s="91" t="s">
        <v>818</v>
      </c>
      <c r="F394" s="7">
        <v>60000</v>
      </c>
    </row>
    <row r="395" spans="1:6">
      <c r="A395" s="5">
        <v>388</v>
      </c>
      <c r="B395" s="89" t="s">
        <v>380</v>
      </c>
      <c r="C395" s="89" t="s">
        <v>883</v>
      </c>
      <c r="D395" s="89" t="s">
        <v>125</v>
      </c>
      <c r="E395" s="91" t="s">
        <v>235</v>
      </c>
      <c r="F395" s="7">
        <v>60000</v>
      </c>
    </row>
    <row r="396" spans="1:6" s="4" customFormat="1" ht="26.4">
      <c r="A396" s="5">
        <v>389</v>
      </c>
      <c r="B396" s="89" t="s">
        <v>380</v>
      </c>
      <c r="C396" s="89" t="s">
        <v>799</v>
      </c>
      <c r="D396" s="89" t="s">
        <v>0</v>
      </c>
      <c r="E396" s="91" t="s">
        <v>818</v>
      </c>
      <c r="F396" s="7">
        <v>15000</v>
      </c>
    </row>
    <row r="397" spans="1:6">
      <c r="A397" s="5">
        <v>390</v>
      </c>
      <c r="B397" s="89" t="s">
        <v>380</v>
      </c>
      <c r="C397" s="89" t="s">
        <v>799</v>
      </c>
      <c r="D397" s="89" t="s">
        <v>125</v>
      </c>
      <c r="E397" s="91" t="s">
        <v>235</v>
      </c>
      <c r="F397" s="7">
        <v>15000</v>
      </c>
    </row>
    <row r="398" spans="1:6">
      <c r="A398" s="5">
        <v>391</v>
      </c>
      <c r="B398" s="89" t="s">
        <v>380</v>
      </c>
      <c r="C398" s="89" t="s">
        <v>150</v>
      </c>
      <c r="D398" s="89" t="s">
        <v>0</v>
      </c>
      <c r="E398" s="91" t="s">
        <v>151</v>
      </c>
      <c r="F398" s="7">
        <v>219000</v>
      </c>
    </row>
    <row r="399" spans="1:6" ht="39.6">
      <c r="A399" s="5">
        <v>392</v>
      </c>
      <c r="B399" s="89" t="s">
        <v>380</v>
      </c>
      <c r="C399" s="89" t="s">
        <v>995</v>
      </c>
      <c r="D399" s="89" t="s">
        <v>0</v>
      </c>
      <c r="E399" s="91" t="s">
        <v>1004</v>
      </c>
      <c r="F399" s="7">
        <v>219000</v>
      </c>
    </row>
    <row r="400" spans="1:6">
      <c r="A400" s="5">
        <v>393</v>
      </c>
      <c r="B400" s="89" t="s">
        <v>380</v>
      </c>
      <c r="C400" s="89" t="s">
        <v>995</v>
      </c>
      <c r="D400" s="89" t="s">
        <v>125</v>
      </c>
      <c r="E400" s="91" t="s">
        <v>235</v>
      </c>
      <c r="F400" s="7">
        <v>219000</v>
      </c>
    </row>
    <row r="401" spans="1:6" s="4" customFormat="1">
      <c r="A401" s="3">
        <v>394</v>
      </c>
      <c r="B401" s="95" t="s">
        <v>392</v>
      </c>
      <c r="C401" s="95" t="s">
        <v>147</v>
      </c>
      <c r="D401" s="95" t="s">
        <v>0</v>
      </c>
      <c r="E401" s="90" t="s">
        <v>636</v>
      </c>
      <c r="F401" s="8">
        <v>39746072.789999999</v>
      </c>
    </row>
    <row r="402" spans="1:6" s="4" customFormat="1">
      <c r="A402" s="5">
        <v>395</v>
      </c>
      <c r="B402" s="89" t="s">
        <v>393</v>
      </c>
      <c r="C402" s="89" t="s">
        <v>147</v>
      </c>
      <c r="D402" s="89" t="s">
        <v>0</v>
      </c>
      <c r="E402" s="91" t="s">
        <v>394</v>
      </c>
      <c r="F402" s="7">
        <v>34530440.600000001</v>
      </c>
    </row>
    <row r="403" spans="1:6" ht="39.6">
      <c r="A403" s="5">
        <v>396</v>
      </c>
      <c r="B403" s="89" t="s">
        <v>393</v>
      </c>
      <c r="C403" s="89" t="s">
        <v>175</v>
      </c>
      <c r="D403" s="89" t="s">
        <v>0</v>
      </c>
      <c r="E403" s="91" t="s">
        <v>917</v>
      </c>
      <c r="F403" s="7">
        <v>55800</v>
      </c>
    </row>
    <row r="404" spans="1:6" ht="26.4">
      <c r="A404" s="5">
        <v>397</v>
      </c>
      <c r="B404" s="89" t="s">
        <v>393</v>
      </c>
      <c r="C404" s="89" t="s">
        <v>727</v>
      </c>
      <c r="D404" s="89" t="s">
        <v>0</v>
      </c>
      <c r="E404" s="91" t="s">
        <v>395</v>
      </c>
      <c r="F404" s="7">
        <v>55800</v>
      </c>
    </row>
    <row r="405" spans="1:6" ht="26.4">
      <c r="A405" s="5">
        <v>398</v>
      </c>
      <c r="B405" s="89" t="s">
        <v>393</v>
      </c>
      <c r="C405" s="89" t="s">
        <v>728</v>
      </c>
      <c r="D405" s="89" t="s">
        <v>0</v>
      </c>
      <c r="E405" s="91" t="s">
        <v>396</v>
      </c>
      <c r="F405" s="7">
        <v>13950</v>
      </c>
    </row>
    <row r="406" spans="1:6">
      <c r="A406" s="5">
        <v>399</v>
      </c>
      <c r="B406" s="89" t="s">
        <v>393</v>
      </c>
      <c r="C406" s="89" t="s">
        <v>728</v>
      </c>
      <c r="D406" s="89" t="s">
        <v>397</v>
      </c>
      <c r="E406" s="91" t="s">
        <v>398</v>
      </c>
      <c r="F406" s="7">
        <v>13950</v>
      </c>
    </row>
    <row r="407" spans="1:6" ht="26.4">
      <c r="A407" s="5">
        <v>400</v>
      </c>
      <c r="B407" s="89" t="s">
        <v>393</v>
      </c>
      <c r="C407" s="89" t="s">
        <v>729</v>
      </c>
      <c r="D407" s="89" t="s">
        <v>0</v>
      </c>
      <c r="E407" s="91" t="s">
        <v>399</v>
      </c>
      <c r="F407" s="7">
        <v>41850</v>
      </c>
    </row>
    <row r="408" spans="1:6" s="4" customFormat="1">
      <c r="A408" s="5">
        <v>401</v>
      </c>
      <c r="B408" s="89" t="s">
        <v>393</v>
      </c>
      <c r="C408" s="89" t="s">
        <v>729</v>
      </c>
      <c r="D408" s="89" t="s">
        <v>397</v>
      </c>
      <c r="E408" s="91" t="s">
        <v>398</v>
      </c>
      <c r="F408" s="7">
        <v>41850</v>
      </c>
    </row>
    <row r="409" spans="1:6" s="4" customFormat="1" ht="39.6">
      <c r="A409" s="5">
        <v>402</v>
      </c>
      <c r="B409" s="89" t="s">
        <v>393</v>
      </c>
      <c r="C409" s="89" t="s">
        <v>249</v>
      </c>
      <c r="D409" s="89" t="s">
        <v>0</v>
      </c>
      <c r="E409" s="91" t="s">
        <v>918</v>
      </c>
      <c r="F409" s="7">
        <v>32748340.600000001</v>
      </c>
    </row>
    <row r="410" spans="1:6" ht="26.4">
      <c r="A410" s="5">
        <v>403</v>
      </c>
      <c r="B410" s="89" t="s">
        <v>393</v>
      </c>
      <c r="C410" s="89" t="s">
        <v>400</v>
      </c>
      <c r="D410" s="89" t="s">
        <v>0</v>
      </c>
      <c r="E410" s="91" t="s">
        <v>401</v>
      </c>
      <c r="F410" s="7">
        <v>32748340.600000001</v>
      </c>
    </row>
    <row r="411" spans="1:6" ht="92.4">
      <c r="A411" s="5">
        <v>404</v>
      </c>
      <c r="B411" s="89" t="s">
        <v>393</v>
      </c>
      <c r="C411" s="89" t="s">
        <v>402</v>
      </c>
      <c r="D411" s="89" t="s">
        <v>0</v>
      </c>
      <c r="E411" s="91" t="s">
        <v>403</v>
      </c>
      <c r="F411" s="7">
        <v>13185795.960000001</v>
      </c>
    </row>
    <row r="412" spans="1:6" ht="26.4">
      <c r="A412" s="5">
        <v>405</v>
      </c>
      <c r="B412" s="89" t="s">
        <v>393</v>
      </c>
      <c r="C412" s="89" t="s">
        <v>402</v>
      </c>
      <c r="D412" s="89" t="s">
        <v>2</v>
      </c>
      <c r="E412" s="91" t="s">
        <v>159</v>
      </c>
      <c r="F412" s="7">
        <v>186000</v>
      </c>
    </row>
    <row r="413" spans="1:6" ht="26.4">
      <c r="A413" s="5">
        <v>406</v>
      </c>
      <c r="B413" s="89" t="s">
        <v>393</v>
      </c>
      <c r="C413" s="89" t="s">
        <v>402</v>
      </c>
      <c r="D413" s="89" t="s">
        <v>200</v>
      </c>
      <c r="E413" s="91" t="s">
        <v>201</v>
      </c>
      <c r="F413" s="7">
        <v>12999795.960000001</v>
      </c>
    </row>
    <row r="414" spans="1:6" ht="105.6">
      <c r="A414" s="5">
        <v>407</v>
      </c>
      <c r="B414" s="89" t="s">
        <v>393</v>
      </c>
      <c r="C414" s="89" t="s">
        <v>404</v>
      </c>
      <c r="D414" s="89" t="s">
        <v>0</v>
      </c>
      <c r="E414" s="91" t="s">
        <v>405</v>
      </c>
      <c r="F414" s="7">
        <v>12644191.49</v>
      </c>
    </row>
    <row r="415" spans="1:6" ht="26.4">
      <c r="A415" s="5">
        <v>408</v>
      </c>
      <c r="B415" s="89" t="s">
        <v>393</v>
      </c>
      <c r="C415" s="89" t="s">
        <v>404</v>
      </c>
      <c r="D415" s="89" t="s">
        <v>2</v>
      </c>
      <c r="E415" s="91" t="s">
        <v>159</v>
      </c>
      <c r="F415" s="7">
        <v>181000</v>
      </c>
    </row>
    <row r="416" spans="1:6" s="4" customFormat="1" ht="26.4">
      <c r="A416" s="5">
        <v>409</v>
      </c>
      <c r="B416" s="89" t="s">
        <v>393</v>
      </c>
      <c r="C416" s="89" t="s">
        <v>404</v>
      </c>
      <c r="D416" s="89" t="s">
        <v>200</v>
      </c>
      <c r="E416" s="91" t="s">
        <v>201</v>
      </c>
      <c r="F416" s="7">
        <v>12463191.49</v>
      </c>
    </row>
    <row r="417" spans="1:6" ht="105.6">
      <c r="A417" s="5">
        <v>410</v>
      </c>
      <c r="B417" s="89" t="s">
        <v>393</v>
      </c>
      <c r="C417" s="89" t="s">
        <v>406</v>
      </c>
      <c r="D417" s="89" t="s">
        <v>0</v>
      </c>
      <c r="E417" s="91" t="s">
        <v>407</v>
      </c>
      <c r="F417" s="7">
        <v>6749200</v>
      </c>
    </row>
    <row r="418" spans="1:6" ht="26.4">
      <c r="A418" s="5">
        <v>411</v>
      </c>
      <c r="B418" s="89" t="s">
        <v>393</v>
      </c>
      <c r="C418" s="89" t="s">
        <v>406</v>
      </c>
      <c r="D418" s="89" t="s">
        <v>2</v>
      </c>
      <c r="E418" s="91" t="s">
        <v>159</v>
      </c>
      <c r="F418" s="7">
        <v>120000</v>
      </c>
    </row>
    <row r="419" spans="1:6" ht="26.4">
      <c r="A419" s="5">
        <v>412</v>
      </c>
      <c r="B419" s="89" t="s">
        <v>393</v>
      </c>
      <c r="C419" s="89" t="s">
        <v>406</v>
      </c>
      <c r="D419" s="89" t="s">
        <v>200</v>
      </c>
      <c r="E419" s="91" t="s">
        <v>201</v>
      </c>
      <c r="F419" s="7">
        <v>6629200</v>
      </c>
    </row>
    <row r="420" spans="1:6" ht="26.4">
      <c r="A420" s="5">
        <v>413</v>
      </c>
      <c r="B420" s="89" t="s">
        <v>393</v>
      </c>
      <c r="C420" s="89" t="s">
        <v>408</v>
      </c>
      <c r="D420" s="89" t="s">
        <v>0</v>
      </c>
      <c r="E420" s="91" t="s">
        <v>409</v>
      </c>
      <c r="F420" s="7">
        <v>152453.15</v>
      </c>
    </row>
    <row r="421" spans="1:6" ht="26.4">
      <c r="A421" s="5">
        <v>414</v>
      </c>
      <c r="B421" s="89" t="s">
        <v>393</v>
      </c>
      <c r="C421" s="89" t="s">
        <v>408</v>
      </c>
      <c r="D421" s="89" t="s">
        <v>2</v>
      </c>
      <c r="E421" s="91" t="s">
        <v>159</v>
      </c>
      <c r="F421" s="7">
        <v>2112.48</v>
      </c>
    </row>
    <row r="422" spans="1:6" s="4" customFormat="1" ht="26.4">
      <c r="A422" s="5">
        <v>415</v>
      </c>
      <c r="B422" s="89" t="s">
        <v>393</v>
      </c>
      <c r="C422" s="89" t="s">
        <v>408</v>
      </c>
      <c r="D422" s="89" t="s">
        <v>200</v>
      </c>
      <c r="E422" s="91" t="s">
        <v>201</v>
      </c>
      <c r="F422" s="7">
        <v>150340.67000000001</v>
      </c>
    </row>
    <row r="423" spans="1:6" ht="118.8">
      <c r="A423" s="5">
        <v>416</v>
      </c>
      <c r="B423" s="89" t="s">
        <v>393</v>
      </c>
      <c r="C423" s="89" t="s">
        <v>844</v>
      </c>
      <c r="D423" s="89" t="s">
        <v>0</v>
      </c>
      <c r="E423" s="91" t="s">
        <v>845</v>
      </c>
      <c r="F423" s="7">
        <v>16700</v>
      </c>
    </row>
    <row r="424" spans="1:6" ht="26.4">
      <c r="A424" s="5">
        <v>417</v>
      </c>
      <c r="B424" s="89" t="s">
        <v>393</v>
      </c>
      <c r="C424" s="89" t="s">
        <v>844</v>
      </c>
      <c r="D424" s="89" t="s">
        <v>200</v>
      </c>
      <c r="E424" s="91" t="s">
        <v>201</v>
      </c>
      <c r="F424" s="7">
        <v>16700</v>
      </c>
    </row>
    <row r="425" spans="1:6" ht="26.4">
      <c r="A425" s="5">
        <v>418</v>
      </c>
      <c r="B425" s="89" t="s">
        <v>393</v>
      </c>
      <c r="C425" s="89" t="s">
        <v>351</v>
      </c>
      <c r="D425" s="89" t="s">
        <v>0</v>
      </c>
      <c r="E425" s="91" t="s">
        <v>814</v>
      </c>
      <c r="F425" s="7">
        <v>1711300</v>
      </c>
    </row>
    <row r="426" spans="1:6">
      <c r="A426" s="5">
        <v>419</v>
      </c>
      <c r="B426" s="89" t="s">
        <v>393</v>
      </c>
      <c r="C426" s="89" t="s">
        <v>410</v>
      </c>
      <c r="D426" s="89" t="s">
        <v>0</v>
      </c>
      <c r="E426" s="91" t="s">
        <v>411</v>
      </c>
      <c r="F426" s="7">
        <v>1711300</v>
      </c>
    </row>
    <row r="427" spans="1:6" ht="39.6">
      <c r="A427" s="5">
        <v>420</v>
      </c>
      <c r="B427" s="89" t="s">
        <v>393</v>
      </c>
      <c r="C427" s="89" t="s">
        <v>412</v>
      </c>
      <c r="D427" s="89" t="s">
        <v>0</v>
      </c>
      <c r="E427" s="91" t="s">
        <v>413</v>
      </c>
      <c r="F427" s="7">
        <v>1711300</v>
      </c>
    </row>
    <row r="428" spans="1:6" ht="26.4">
      <c r="A428" s="5">
        <v>421</v>
      </c>
      <c r="B428" s="89" t="s">
        <v>393</v>
      </c>
      <c r="C428" s="89" t="s">
        <v>412</v>
      </c>
      <c r="D428" s="89" t="s">
        <v>200</v>
      </c>
      <c r="E428" s="91" t="s">
        <v>201</v>
      </c>
      <c r="F428" s="7">
        <v>1711300</v>
      </c>
    </row>
    <row r="429" spans="1:6">
      <c r="A429" s="5">
        <v>422</v>
      </c>
      <c r="B429" s="89" t="s">
        <v>393</v>
      </c>
      <c r="C429" s="89" t="s">
        <v>150</v>
      </c>
      <c r="D429" s="89" t="s">
        <v>0</v>
      </c>
      <c r="E429" s="91" t="s">
        <v>151</v>
      </c>
      <c r="F429" s="7">
        <v>15000</v>
      </c>
    </row>
    <row r="430" spans="1:6">
      <c r="A430" s="5">
        <v>423</v>
      </c>
      <c r="B430" s="89" t="s">
        <v>393</v>
      </c>
      <c r="C430" s="89" t="s">
        <v>169</v>
      </c>
      <c r="D430" s="89" t="s">
        <v>0</v>
      </c>
      <c r="E430" s="91" t="s">
        <v>170</v>
      </c>
      <c r="F430" s="7">
        <v>15000</v>
      </c>
    </row>
    <row r="431" spans="1:6" ht="26.4">
      <c r="A431" s="5">
        <v>424</v>
      </c>
      <c r="B431" s="89" t="s">
        <v>393</v>
      </c>
      <c r="C431" s="89" t="s">
        <v>169</v>
      </c>
      <c r="D431" s="89" t="s">
        <v>200</v>
      </c>
      <c r="E431" s="91" t="s">
        <v>201</v>
      </c>
      <c r="F431" s="7">
        <v>15000</v>
      </c>
    </row>
    <row r="432" spans="1:6">
      <c r="A432" s="5">
        <v>425</v>
      </c>
      <c r="B432" s="89" t="s">
        <v>913</v>
      </c>
      <c r="C432" s="89" t="s">
        <v>147</v>
      </c>
      <c r="D432" s="89" t="s">
        <v>0</v>
      </c>
      <c r="E432" s="91" t="s">
        <v>920</v>
      </c>
      <c r="F432" s="7">
        <v>3271519.64</v>
      </c>
    </row>
    <row r="433" spans="1:6" ht="26.4">
      <c r="A433" s="5">
        <v>426</v>
      </c>
      <c r="B433" s="89" t="s">
        <v>913</v>
      </c>
      <c r="C433" s="89" t="s">
        <v>316</v>
      </c>
      <c r="D433" s="89" t="s">
        <v>0</v>
      </c>
      <c r="E433" s="91" t="s">
        <v>812</v>
      </c>
      <c r="F433" s="7">
        <v>3271519.64</v>
      </c>
    </row>
    <row r="434" spans="1:6" s="4" customFormat="1" ht="26.4">
      <c r="A434" s="5">
        <v>427</v>
      </c>
      <c r="B434" s="89" t="s">
        <v>913</v>
      </c>
      <c r="C434" s="89" t="s">
        <v>331</v>
      </c>
      <c r="D434" s="89" t="s">
        <v>0</v>
      </c>
      <c r="E434" s="91" t="s">
        <v>332</v>
      </c>
      <c r="F434" s="7">
        <v>3271519.64</v>
      </c>
    </row>
    <row r="435" spans="1:6" ht="26.4">
      <c r="A435" s="5">
        <v>428</v>
      </c>
      <c r="B435" s="89" t="s">
        <v>913</v>
      </c>
      <c r="C435" s="89" t="s">
        <v>337</v>
      </c>
      <c r="D435" s="89" t="s">
        <v>0</v>
      </c>
      <c r="E435" s="91" t="s">
        <v>338</v>
      </c>
      <c r="F435" s="7">
        <v>3271519.64</v>
      </c>
    </row>
    <row r="436" spans="1:6">
      <c r="A436" s="5">
        <v>429</v>
      </c>
      <c r="B436" s="89" t="s">
        <v>913</v>
      </c>
      <c r="C436" s="89" t="s">
        <v>337</v>
      </c>
      <c r="D436" s="89" t="s">
        <v>125</v>
      </c>
      <c r="E436" s="91" t="s">
        <v>235</v>
      </c>
      <c r="F436" s="7">
        <v>3271519.64</v>
      </c>
    </row>
    <row r="437" spans="1:6">
      <c r="A437" s="5">
        <v>430</v>
      </c>
      <c r="B437" s="89" t="s">
        <v>414</v>
      </c>
      <c r="C437" s="89" t="s">
        <v>147</v>
      </c>
      <c r="D437" s="89" t="s">
        <v>0</v>
      </c>
      <c r="E437" s="91" t="s">
        <v>415</v>
      </c>
      <c r="F437" s="7">
        <v>1944112.55</v>
      </c>
    </row>
    <row r="438" spans="1:6" ht="39.6">
      <c r="A438" s="5">
        <v>431</v>
      </c>
      <c r="B438" s="89" t="s">
        <v>414</v>
      </c>
      <c r="C438" s="89" t="s">
        <v>175</v>
      </c>
      <c r="D438" s="89" t="s">
        <v>0</v>
      </c>
      <c r="E438" s="91" t="s">
        <v>917</v>
      </c>
      <c r="F438" s="7">
        <v>207600</v>
      </c>
    </row>
    <row r="439" spans="1:6" ht="26.4">
      <c r="A439" s="5">
        <v>432</v>
      </c>
      <c r="B439" s="89" t="s">
        <v>414</v>
      </c>
      <c r="C439" s="89" t="s">
        <v>727</v>
      </c>
      <c r="D439" s="89" t="s">
        <v>0</v>
      </c>
      <c r="E439" s="91" t="s">
        <v>395</v>
      </c>
      <c r="F439" s="7">
        <v>207600</v>
      </c>
    </row>
    <row r="440" spans="1:6" ht="26.4">
      <c r="A440" s="5">
        <v>433</v>
      </c>
      <c r="B440" s="89" t="s">
        <v>414</v>
      </c>
      <c r="C440" s="89" t="s">
        <v>730</v>
      </c>
      <c r="D440" s="89" t="s">
        <v>0</v>
      </c>
      <c r="E440" s="91" t="s">
        <v>416</v>
      </c>
      <c r="F440" s="7">
        <v>207600</v>
      </c>
    </row>
    <row r="441" spans="1:6" ht="26.4">
      <c r="A441" s="5">
        <v>434</v>
      </c>
      <c r="B441" s="89" t="s">
        <v>414</v>
      </c>
      <c r="C441" s="89" t="s">
        <v>730</v>
      </c>
      <c r="D441" s="89" t="s">
        <v>229</v>
      </c>
      <c r="E441" s="91" t="s">
        <v>230</v>
      </c>
      <c r="F441" s="7">
        <v>207600</v>
      </c>
    </row>
    <row r="442" spans="1:6" s="4" customFormat="1" ht="39.6">
      <c r="A442" s="5">
        <v>435</v>
      </c>
      <c r="B442" s="89" t="s">
        <v>414</v>
      </c>
      <c r="C442" s="89" t="s">
        <v>249</v>
      </c>
      <c r="D442" s="89" t="s">
        <v>0</v>
      </c>
      <c r="E442" s="91" t="s">
        <v>918</v>
      </c>
      <c r="F442" s="7">
        <v>1736512.55</v>
      </c>
    </row>
    <row r="443" spans="1:6" ht="26.4">
      <c r="A443" s="5">
        <v>436</v>
      </c>
      <c r="B443" s="89" t="s">
        <v>414</v>
      </c>
      <c r="C443" s="89" t="s">
        <v>400</v>
      </c>
      <c r="D443" s="89" t="s">
        <v>0</v>
      </c>
      <c r="E443" s="91" t="s">
        <v>401</v>
      </c>
      <c r="F443" s="7">
        <v>1736512.55</v>
      </c>
    </row>
    <row r="444" spans="1:6" ht="92.4">
      <c r="A444" s="5">
        <v>437</v>
      </c>
      <c r="B444" s="89" t="s">
        <v>414</v>
      </c>
      <c r="C444" s="89" t="s">
        <v>402</v>
      </c>
      <c r="D444" s="89" t="s">
        <v>0</v>
      </c>
      <c r="E444" s="91" t="s">
        <v>403</v>
      </c>
      <c r="F444" s="7">
        <v>526804.04</v>
      </c>
    </row>
    <row r="445" spans="1:6">
      <c r="A445" s="5">
        <v>438</v>
      </c>
      <c r="B445" s="89" t="s">
        <v>414</v>
      </c>
      <c r="C445" s="89" t="s">
        <v>402</v>
      </c>
      <c r="D445" s="89" t="s">
        <v>3</v>
      </c>
      <c r="E445" s="91" t="s">
        <v>611</v>
      </c>
      <c r="F445" s="7">
        <v>519601.54</v>
      </c>
    </row>
    <row r="446" spans="1:6" ht="26.4">
      <c r="A446" s="5">
        <v>439</v>
      </c>
      <c r="B446" s="89" t="s">
        <v>414</v>
      </c>
      <c r="C446" s="89" t="s">
        <v>402</v>
      </c>
      <c r="D446" s="89" t="s">
        <v>2</v>
      </c>
      <c r="E446" s="91" t="s">
        <v>159</v>
      </c>
      <c r="F446" s="7">
        <v>7202.5</v>
      </c>
    </row>
    <row r="447" spans="1:6" ht="105.6">
      <c r="A447" s="5">
        <v>440</v>
      </c>
      <c r="B447" s="89" t="s">
        <v>414</v>
      </c>
      <c r="C447" s="89" t="s">
        <v>404</v>
      </c>
      <c r="D447" s="89" t="s">
        <v>0</v>
      </c>
      <c r="E447" s="91" t="s">
        <v>405</v>
      </c>
      <c r="F447" s="7">
        <v>1209708.51</v>
      </c>
    </row>
    <row r="448" spans="1:6">
      <c r="A448" s="5">
        <v>441</v>
      </c>
      <c r="B448" s="89" t="s">
        <v>414</v>
      </c>
      <c r="C448" s="89" t="s">
        <v>404</v>
      </c>
      <c r="D448" s="89" t="s">
        <v>3</v>
      </c>
      <c r="E448" s="91" t="s">
        <v>611</v>
      </c>
      <c r="F448" s="7">
        <v>1089605.1599999999</v>
      </c>
    </row>
    <row r="449" spans="1:6" ht="26.4">
      <c r="A449" s="5">
        <v>442</v>
      </c>
      <c r="B449" s="89" t="s">
        <v>414</v>
      </c>
      <c r="C449" s="89" t="s">
        <v>404</v>
      </c>
      <c r="D449" s="89" t="s">
        <v>2</v>
      </c>
      <c r="E449" s="91" t="s">
        <v>159</v>
      </c>
      <c r="F449" s="7">
        <v>120103.35</v>
      </c>
    </row>
    <row r="450" spans="1:6" s="4" customFormat="1">
      <c r="A450" s="3">
        <v>443</v>
      </c>
      <c r="B450" s="95" t="s">
        <v>417</v>
      </c>
      <c r="C450" s="95" t="s">
        <v>147</v>
      </c>
      <c r="D450" s="95" t="s">
        <v>0</v>
      </c>
      <c r="E450" s="90" t="s">
        <v>637</v>
      </c>
      <c r="F450" s="8">
        <v>10841791.710000001</v>
      </c>
    </row>
    <row r="451" spans="1:6">
      <c r="A451" s="5">
        <v>444</v>
      </c>
      <c r="B451" s="89" t="s">
        <v>709</v>
      </c>
      <c r="C451" s="89" t="s">
        <v>147</v>
      </c>
      <c r="D451" s="89" t="s">
        <v>0</v>
      </c>
      <c r="E451" s="91" t="s">
        <v>710</v>
      </c>
      <c r="F451" s="7">
        <v>10841791.710000001</v>
      </c>
    </row>
    <row r="452" spans="1:6" ht="39.6">
      <c r="A452" s="5">
        <v>445</v>
      </c>
      <c r="B452" s="89" t="s">
        <v>709</v>
      </c>
      <c r="C452" s="89" t="s">
        <v>249</v>
      </c>
      <c r="D452" s="89" t="s">
        <v>0</v>
      </c>
      <c r="E452" s="91" t="s">
        <v>918</v>
      </c>
      <c r="F452" s="7">
        <v>3780000</v>
      </c>
    </row>
    <row r="453" spans="1:6" ht="26.4">
      <c r="A453" s="5">
        <v>446</v>
      </c>
      <c r="B453" s="89" t="s">
        <v>709</v>
      </c>
      <c r="C453" s="89" t="s">
        <v>685</v>
      </c>
      <c r="D453" s="89" t="s">
        <v>0</v>
      </c>
      <c r="E453" s="91" t="s">
        <v>686</v>
      </c>
      <c r="F453" s="7">
        <v>3780000</v>
      </c>
    </row>
    <row r="454" spans="1:6" s="4" customFormat="1" ht="26.4">
      <c r="A454" s="5">
        <v>447</v>
      </c>
      <c r="B454" s="89" t="s">
        <v>709</v>
      </c>
      <c r="C454" s="89" t="s">
        <v>687</v>
      </c>
      <c r="D454" s="89" t="s">
        <v>0</v>
      </c>
      <c r="E454" s="91" t="s">
        <v>1005</v>
      </c>
      <c r="F454" s="7">
        <v>3780000</v>
      </c>
    </row>
    <row r="455" spans="1:6">
      <c r="A455" s="5">
        <v>448</v>
      </c>
      <c r="B455" s="89" t="s">
        <v>709</v>
      </c>
      <c r="C455" s="89" t="s">
        <v>687</v>
      </c>
      <c r="D455" s="89" t="s">
        <v>4</v>
      </c>
      <c r="E455" s="91" t="s">
        <v>285</v>
      </c>
      <c r="F455" s="7">
        <v>3780000</v>
      </c>
    </row>
    <row r="456" spans="1:6" ht="26.4">
      <c r="A456" s="5">
        <v>449</v>
      </c>
      <c r="B456" s="89" t="s">
        <v>709</v>
      </c>
      <c r="C456" s="89" t="s">
        <v>351</v>
      </c>
      <c r="D456" s="89" t="s">
        <v>0</v>
      </c>
      <c r="E456" s="91" t="s">
        <v>814</v>
      </c>
      <c r="F456" s="7">
        <v>7061791.71</v>
      </c>
    </row>
    <row r="457" spans="1:6" ht="26.4">
      <c r="A457" s="5">
        <v>450</v>
      </c>
      <c r="B457" s="89" t="s">
        <v>709</v>
      </c>
      <c r="C457" s="89" t="s">
        <v>418</v>
      </c>
      <c r="D457" s="89" t="s">
        <v>0</v>
      </c>
      <c r="E457" s="91" t="s">
        <v>419</v>
      </c>
      <c r="F457" s="7">
        <v>7061791.71</v>
      </c>
    </row>
    <row r="458" spans="1:6" s="4" customFormat="1" ht="26.4">
      <c r="A458" s="5">
        <v>451</v>
      </c>
      <c r="B458" s="89" t="s">
        <v>709</v>
      </c>
      <c r="C458" s="89" t="s">
        <v>420</v>
      </c>
      <c r="D458" s="89" t="s">
        <v>0</v>
      </c>
      <c r="E458" s="91" t="s">
        <v>421</v>
      </c>
      <c r="F458" s="7">
        <v>6162394</v>
      </c>
    </row>
    <row r="459" spans="1:6">
      <c r="A459" s="5">
        <v>452</v>
      </c>
      <c r="B459" s="89" t="s">
        <v>709</v>
      </c>
      <c r="C459" s="89" t="s">
        <v>420</v>
      </c>
      <c r="D459" s="89" t="s">
        <v>125</v>
      </c>
      <c r="E459" s="91" t="s">
        <v>235</v>
      </c>
      <c r="F459" s="7">
        <v>6162394</v>
      </c>
    </row>
    <row r="460" spans="1:6" s="4" customFormat="1" ht="26.4">
      <c r="A460" s="5">
        <v>453</v>
      </c>
      <c r="B460" s="89" t="s">
        <v>709</v>
      </c>
      <c r="C460" s="89" t="s">
        <v>915</v>
      </c>
      <c r="D460" s="89" t="s">
        <v>0</v>
      </c>
      <c r="E460" s="91" t="s">
        <v>711</v>
      </c>
      <c r="F460" s="7">
        <v>3800</v>
      </c>
    </row>
    <row r="461" spans="1:6">
      <c r="A461" s="5">
        <v>454</v>
      </c>
      <c r="B461" s="89" t="s">
        <v>709</v>
      </c>
      <c r="C461" s="89" t="s">
        <v>915</v>
      </c>
      <c r="D461" s="89" t="s">
        <v>125</v>
      </c>
      <c r="E461" s="91" t="s">
        <v>235</v>
      </c>
      <c r="F461" s="7">
        <v>3800</v>
      </c>
    </row>
    <row r="462" spans="1:6" ht="26.4">
      <c r="A462" s="5">
        <v>455</v>
      </c>
      <c r="B462" s="89" t="s">
        <v>709</v>
      </c>
      <c r="C462" s="89" t="s">
        <v>905</v>
      </c>
      <c r="D462" s="89" t="s">
        <v>0</v>
      </c>
      <c r="E462" s="91" t="s">
        <v>906</v>
      </c>
      <c r="F462" s="7">
        <v>724897.71</v>
      </c>
    </row>
    <row r="463" spans="1:6">
      <c r="A463" s="5">
        <v>456</v>
      </c>
      <c r="B463" s="89" t="s">
        <v>709</v>
      </c>
      <c r="C463" s="89" t="s">
        <v>905</v>
      </c>
      <c r="D463" s="89" t="s">
        <v>125</v>
      </c>
      <c r="E463" s="91" t="s">
        <v>235</v>
      </c>
      <c r="F463" s="7">
        <v>724897.71</v>
      </c>
    </row>
    <row r="464" spans="1:6" ht="26.4">
      <c r="A464" s="5">
        <v>457</v>
      </c>
      <c r="B464" s="89" t="s">
        <v>709</v>
      </c>
      <c r="C464" s="89" t="s">
        <v>884</v>
      </c>
      <c r="D464" s="89" t="s">
        <v>0</v>
      </c>
      <c r="E464" s="91" t="s">
        <v>711</v>
      </c>
      <c r="F464" s="7">
        <v>119500</v>
      </c>
    </row>
    <row r="465" spans="1:6">
      <c r="A465" s="6">
        <v>458</v>
      </c>
      <c r="B465" s="89" t="s">
        <v>709</v>
      </c>
      <c r="C465" s="89" t="s">
        <v>884</v>
      </c>
      <c r="D465" s="89" t="s">
        <v>125</v>
      </c>
      <c r="E465" s="91" t="s">
        <v>235</v>
      </c>
      <c r="F465" s="7">
        <v>119500</v>
      </c>
    </row>
    <row r="466" spans="1:6" s="4" customFormat="1" ht="26.4">
      <c r="A466" s="5">
        <v>459</v>
      </c>
      <c r="B466" s="89" t="s">
        <v>709</v>
      </c>
      <c r="C466" s="89" t="s">
        <v>885</v>
      </c>
      <c r="D466" s="89" t="s">
        <v>0</v>
      </c>
      <c r="E466" s="91" t="s">
        <v>711</v>
      </c>
      <c r="F466" s="7">
        <v>51200</v>
      </c>
    </row>
    <row r="467" spans="1:6">
      <c r="A467" s="5">
        <v>460</v>
      </c>
      <c r="B467" s="89" t="s">
        <v>709</v>
      </c>
      <c r="C467" s="89" t="s">
        <v>885</v>
      </c>
      <c r="D467" s="89" t="s">
        <v>125</v>
      </c>
      <c r="E467" s="91" t="s">
        <v>235</v>
      </c>
      <c r="F467" s="7">
        <v>51200</v>
      </c>
    </row>
    <row r="468" spans="1:6" s="4" customFormat="1">
      <c r="A468" s="3">
        <v>461</v>
      </c>
      <c r="B468" s="95" t="s">
        <v>422</v>
      </c>
      <c r="C468" s="95" t="s">
        <v>147</v>
      </c>
      <c r="D468" s="95" t="s">
        <v>0</v>
      </c>
      <c r="E468" s="90" t="s">
        <v>638</v>
      </c>
      <c r="F468" s="8">
        <v>526000</v>
      </c>
    </row>
    <row r="469" spans="1:6">
      <c r="A469" s="5">
        <v>462</v>
      </c>
      <c r="B469" s="89" t="s">
        <v>423</v>
      </c>
      <c r="C469" s="89" t="s">
        <v>147</v>
      </c>
      <c r="D469" s="89" t="s">
        <v>0</v>
      </c>
      <c r="E469" s="91" t="s">
        <v>424</v>
      </c>
      <c r="F469" s="7">
        <v>526000</v>
      </c>
    </row>
    <row r="470" spans="1:6" ht="39.6">
      <c r="A470" s="5">
        <v>463</v>
      </c>
      <c r="B470" s="89" t="s">
        <v>423</v>
      </c>
      <c r="C470" s="89" t="s">
        <v>175</v>
      </c>
      <c r="D470" s="89" t="s">
        <v>0</v>
      </c>
      <c r="E470" s="91" t="s">
        <v>917</v>
      </c>
      <c r="F470" s="7">
        <v>526000</v>
      </c>
    </row>
    <row r="471" spans="1:6" ht="26.4">
      <c r="A471" s="5">
        <v>464</v>
      </c>
      <c r="B471" s="89" t="s">
        <v>423</v>
      </c>
      <c r="C471" s="89" t="s">
        <v>425</v>
      </c>
      <c r="D471" s="89" t="s">
        <v>0</v>
      </c>
      <c r="E471" s="91" t="s">
        <v>426</v>
      </c>
      <c r="F471" s="7">
        <v>526000</v>
      </c>
    </row>
    <row r="472" spans="1:6" s="4" customFormat="1" ht="26.4">
      <c r="A472" s="5">
        <v>465</v>
      </c>
      <c r="B472" s="89" t="s">
        <v>423</v>
      </c>
      <c r="C472" s="89" t="s">
        <v>427</v>
      </c>
      <c r="D472" s="89" t="s">
        <v>0</v>
      </c>
      <c r="E472" s="91" t="s">
        <v>428</v>
      </c>
      <c r="F472" s="7">
        <v>526000</v>
      </c>
    </row>
    <row r="473" spans="1:6">
      <c r="A473" s="6">
        <v>466</v>
      </c>
      <c r="B473" s="92" t="s">
        <v>423</v>
      </c>
      <c r="C473" s="92" t="s">
        <v>427</v>
      </c>
      <c r="D473" s="92" t="s">
        <v>429</v>
      </c>
      <c r="E473" s="93" t="s">
        <v>430</v>
      </c>
      <c r="F473" s="7">
        <v>526000</v>
      </c>
    </row>
    <row r="474" spans="1:6" s="4" customFormat="1">
      <c r="A474" s="3">
        <v>467</v>
      </c>
      <c r="B474" s="143" t="s">
        <v>431</v>
      </c>
      <c r="C474" s="144"/>
      <c r="D474" s="144"/>
      <c r="E474" s="145"/>
      <c r="F474" s="121">
        <v>945052120.69000006</v>
      </c>
    </row>
  </sheetData>
  <autoFilter ref="F1:F474"/>
  <mergeCells count="6">
    <mergeCell ref="E1:F1"/>
    <mergeCell ref="E2:F2"/>
    <mergeCell ref="E3:F3"/>
    <mergeCell ref="A5:F5"/>
    <mergeCell ref="E6:F6"/>
    <mergeCell ref="B474:E474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0"/>
  <sheetViews>
    <sheetView view="pageBreakPreview" zoomScale="115" zoomScaleSheetLayoutView="115" workbookViewId="0">
      <selection activeCell="F5" sqref="F5"/>
    </sheetView>
  </sheetViews>
  <sheetFormatPr defaultColWidth="9.109375" defaultRowHeight="13.2"/>
  <cols>
    <col min="1" max="1" width="4.6640625" style="1" customWidth="1"/>
    <col min="2" max="2" width="4.21875" style="2" customWidth="1"/>
    <col min="3" max="3" width="10.33203125" style="2" customWidth="1"/>
    <col min="4" max="4" width="4.109375" style="2" customWidth="1"/>
    <col min="5" max="5" width="54.88671875" style="2" customWidth="1"/>
    <col min="6" max="6" width="13.44140625" style="2" customWidth="1"/>
    <col min="7" max="7" width="13.109375" style="2" customWidth="1"/>
    <col min="8" max="16384" width="9.109375" style="2"/>
  </cols>
  <sheetData>
    <row r="1" spans="1:7">
      <c r="B1" s="99"/>
      <c r="C1" s="99"/>
      <c r="D1" s="99"/>
      <c r="F1" s="100" t="s">
        <v>731</v>
      </c>
    </row>
    <row r="2" spans="1:7">
      <c r="B2" s="99"/>
      <c r="C2" s="99"/>
      <c r="D2" s="99"/>
      <c r="F2" s="149" t="s">
        <v>924</v>
      </c>
      <c r="G2" s="149"/>
    </row>
    <row r="3" spans="1:7">
      <c r="B3" s="99"/>
      <c r="C3" s="99"/>
      <c r="D3" s="99"/>
      <c r="F3" s="149" t="s">
        <v>925</v>
      </c>
      <c r="G3" s="149"/>
    </row>
    <row r="4" spans="1:7">
      <c r="B4" s="99"/>
      <c r="C4" s="99"/>
      <c r="D4" s="99"/>
      <c r="F4" s="100" t="s">
        <v>1019</v>
      </c>
    </row>
    <row r="5" spans="1:7">
      <c r="B5" s="99"/>
      <c r="C5" s="99"/>
      <c r="D5" s="99"/>
    </row>
    <row r="6" spans="1:7" ht="47.4" customHeight="1">
      <c r="A6" s="150" t="s">
        <v>926</v>
      </c>
      <c r="B6" s="150"/>
      <c r="C6" s="150"/>
      <c r="D6" s="150"/>
      <c r="E6" s="150"/>
      <c r="F6" s="150"/>
      <c r="G6" s="150"/>
    </row>
    <row r="7" spans="1:7">
      <c r="B7" s="99"/>
      <c r="C7" s="99"/>
      <c r="D7" s="99"/>
    </row>
    <row r="8" spans="1:7" s="107" customFormat="1" ht="46.8">
      <c r="A8" s="104" t="s">
        <v>119</v>
      </c>
      <c r="B8" s="108" t="s">
        <v>127</v>
      </c>
      <c r="C8" s="108" t="s">
        <v>128</v>
      </c>
      <c r="D8" s="108" t="s">
        <v>129</v>
      </c>
      <c r="E8" s="106" t="s">
        <v>123</v>
      </c>
      <c r="F8" s="109" t="s">
        <v>927</v>
      </c>
      <c r="G8" s="109" t="s">
        <v>928</v>
      </c>
    </row>
    <row r="9" spans="1:7" s="4" customFormat="1">
      <c r="A9" s="3">
        <v>1</v>
      </c>
      <c r="B9" s="95" t="s">
        <v>146</v>
      </c>
      <c r="C9" s="95" t="s">
        <v>147</v>
      </c>
      <c r="D9" s="95" t="s">
        <v>0</v>
      </c>
      <c r="E9" s="90" t="s">
        <v>607</v>
      </c>
      <c r="F9" s="8">
        <v>51901446</v>
      </c>
      <c r="G9" s="8">
        <v>52121678</v>
      </c>
    </row>
    <row r="10" spans="1:7" ht="26.4">
      <c r="A10" s="5">
        <v>2</v>
      </c>
      <c r="B10" s="89" t="s">
        <v>148</v>
      </c>
      <c r="C10" s="89" t="s">
        <v>147</v>
      </c>
      <c r="D10" s="89" t="s">
        <v>0</v>
      </c>
      <c r="E10" s="91" t="s">
        <v>149</v>
      </c>
      <c r="F10" s="7">
        <v>1682603</v>
      </c>
      <c r="G10" s="7">
        <v>1749908</v>
      </c>
    </row>
    <row r="11" spans="1:7">
      <c r="A11" s="5">
        <v>3</v>
      </c>
      <c r="B11" s="89" t="s">
        <v>148</v>
      </c>
      <c r="C11" s="89" t="s">
        <v>150</v>
      </c>
      <c r="D11" s="89" t="s">
        <v>0</v>
      </c>
      <c r="E11" s="91" t="s">
        <v>151</v>
      </c>
      <c r="F11" s="7">
        <v>1682603</v>
      </c>
      <c r="G11" s="7">
        <v>1749908</v>
      </c>
    </row>
    <row r="12" spans="1:7">
      <c r="A12" s="5">
        <v>4</v>
      </c>
      <c r="B12" s="89" t="s">
        <v>148</v>
      </c>
      <c r="C12" s="89" t="s">
        <v>152</v>
      </c>
      <c r="D12" s="89" t="s">
        <v>0</v>
      </c>
      <c r="E12" s="91" t="s">
        <v>153</v>
      </c>
      <c r="F12" s="7">
        <v>1682603</v>
      </c>
      <c r="G12" s="7">
        <v>1749908</v>
      </c>
    </row>
    <row r="13" spans="1:7" ht="26.4">
      <c r="A13" s="5">
        <v>5</v>
      </c>
      <c r="B13" s="89" t="s">
        <v>148</v>
      </c>
      <c r="C13" s="89" t="s">
        <v>152</v>
      </c>
      <c r="D13" s="89" t="s">
        <v>1</v>
      </c>
      <c r="E13" s="91" t="s">
        <v>154</v>
      </c>
      <c r="F13" s="7">
        <v>1682603</v>
      </c>
      <c r="G13" s="7">
        <v>1749908</v>
      </c>
    </row>
    <row r="14" spans="1:7" ht="39.6">
      <c r="A14" s="5">
        <v>6</v>
      </c>
      <c r="B14" s="89" t="s">
        <v>155</v>
      </c>
      <c r="C14" s="89" t="s">
        <v>147</v>
      </c>
      <c r="D14" s="89" t="s">
        <v>0</v>
      </c>
      <c r="E14" s="91" t="s">
        <v>156</v>
      </c>
      <c r="F14" s="7">
        <v>685810</v>
      </c>
      <c r="G14" s="7">
        <v>685810</v>
      </c>
    </row>
    <row r="15" spans="1:7">
      <c r="A15" s="5">
        <v>7</v>
      </c>
      <c r="B15" s="89" t="s">
        <v>155</v>
      </c>
      <c r="C15" s="89" t="s">
        <v>150</v>
      </c>
      <c r="D15" s="89" t="s">
        <v>0</v>
      </c>
      <c r="E15" s="91" t="s">
        <v>151</v>
      </c>
      <c r="F15" s="7">
        <v>685810</v>
      </c>
      <c r="G15" s="7">
        <v>685810</v>
      </c>
    </row>
    <row r="16" spans="1:7" ht="26.4">
      <c r="A16" s="5">
        <v>8</v>
      </c>
      <c r="B16" s="89" t="s">
        <v>155</v>
      </c>
      <c r="C16" s="89" t="s">
        <v>157</v>
      </c>
      <c r="D16" s="89" t="s">
        <v>0</v>
      </c>
      <c r="E16" s="91" t="s">
        <v>158</v>
      </c>
      <c r="F16" s="7">
        <v>685810</v>
      </c>
      <c r="G16" s="7">
        <v>685810</v>
      </c>
    </row>
    <row r="17" spans="1:7" ht="26.4">
      <c r="A17" s="5">
        <v>9</v>
      </c>
      <c r="B17" s="89" t="s">
        <v>155</v>
      </c>
      <c r="C17" s="89" t="s">
        <v>157</v>
      </c>
      <c r="D17" s="89" t="s">
        <v>1</v>
      </c>
      <c r="E17" s="91" t="s">
        <v>154</v>
      </c>
      <c r="F17" s="7">
        <v>584500</v>
      </c>
      <c r="G17" s="7">
        <v>584500</v>
      </c>
    </row>
    <row r="18" spans="1:7" ht="26.4">
      <c r="A18" s="5">
        <v>10</v>
      </c>
      <c r="B18" s="89" t="s">
        <v>155</v>
      </c>
      <c r="C18" s="89" t="s">
        <v>157</v>
      </c>
      <c r="D18" s="89" t="s">
        <v>2</v>
      </c>
      <c r="E18" s="91" t="s">
        <v>159</v>
      </c>
      <c r="F18" s="7">
        <v>101200</v>
      </c>
      <c r="G18" s="7">
        <v>101200</v>
      </c>
    </row>
    <row r="19" spans="1:7">
      <c r="A19" s="5">
        <v>11</v>
      </c>
      <c r="B19" s="89" t="s">
        <v>155</v>
      </c>
      <c r="C19" s="89" t="s">
        <v>157</v>
      </c>
      <c r="D19" s="89" t="s">
        <v>160</v>
      </c>
      <c r="E19" s="91" t="s">
        <v>161</v>
      </c>
      <c r="F19" s="7">
        <v>110</v>
      </c>
      <c r="G19" s="7">
        <v>110</v>
      </c>
    </row>
    <row r="20" spans="1:7" ht="39.6">
      <c r="A20" s="5">
        <v>12</v>
      </c>
      <c r="B20" s="89" t="s">
        <v>162</v>
      </c>
      <c r="C20" s="89" t="s">
        <v>147</v>
      </c>
      <c r="D20" s="89" t="s">
        <v>0</v>
      </c>
      <c r="E20" s="91" t="s">
        <v>608</v>
      </c>
      <c r="F20" s="7">
        <v>17397373</v>
      </c>
      <c r="G20" s="7">
        <v>17411400</v>
      </c>
    </row>
    <row r="21" spans="1:7">
      <c r="A21" s="5">
        <v>13</v>
      </c>
      <c r="B21" s="89" t="s">
        <v>162</v>
      </c>
      <c r="C21" s="89" t="s">
        <v>150</v>
      </c>
      <c r="D21" s="89" t="s">
        <v>0</v>
      </c>
      <c r="E21" s="91" t="s">
        <v>151</v>
      </c>
      <c r="F21" s="7">
        <v>17397373</v>
      </c>
      <c r="G21" s="7">
        <v>17411400</v>
      </c>
    </row>
    <row r="22" spans="1:7" ht="26.4">
      <c r="A22" s="5">
        <v>14</v>
      </c>
      <c r="B22" s="89" t="s">
        <v>162</v>
      </c>
      <c r="C22" s="89" t="s">
        <v>157</v>
      </c>
      <c r="D22" s="89" t="s">
        <v>0</v>
      </c>
      <c r="E22" s="91" t="s">
        <v>158</v>
      </c>
      <c r="F22" s="7">
        <v>17397373</v>
      </c>
      <c r="G22" s="7">
        <v>17411400</v>
      </c>
    </row>
    <row r="23" spans="1:7" ht="26.4">
      <c r="A23" s="5">
        <v>15</v>
      </c>
      <c r="B23" s="89" t="s">
        <v>162</v>
      </c>
      <c r="C23" s="89" t="s">
        <v>157</v>
      </c>
      <c r="D23" s="89" t="s">
        <v>1</v>
      </c>
      <c r="E23" s="91" t="s">
        <v>154</v>
      </c>
      <c r="F23" s="7">
        <v>15686673</v>
      </c>
      <c r="G23" s="7">
        <v>15700000</v>
      </c>
    </row>
    <row r="24" spans="1:7" ht="26.4">
      <c r="A24" s="5">
        <v>16</v>
      </c>
      <c r="B24" s="89" t="s">
        <v>162</v>
      </c>
      <c r="C24" s="89" t="s">
        <v>157</v>
      </c>
      <c r="D24" s="89" t="s">
        <v>2</v>
      </c>
      <c r="E24" s="91" t="s">
        <v>159</v>
      </c>
      <c r="F24" s="7">
        <v>1649700</v>
      </c>
      <c r="G24" s="7">
        <v>1650400</v>
      </c>
    </row>
    <row r="25" spans="1:7">
      <c r="A25" s="5">
        <v>18</v>
      </c>
      <c r="B25" s="89" t="s">
        <v>162</v>
      </c>
      <c r="C25" s="89" t="s">
        <v>157</v>
      </c>
      <c r="D25" s="89" t="s">
        <v>160</v>
      </c>
      <c r="E25" s="91" t="s">
        <v>161</v>
      </c>
      <c r="F25" s="7">
        <v>61000</v>
      </c>
      <c r="G25" s="7">
        <v>61000</v>
      </c>
    </row>
    <row r="26" spans="1:7">
      <c r="A26" s="5">
        <v>19</v>
      </c>
      <c r="B26" s="89" t="s">
        <v>932</v>
      </c>
      <c r="C26" s="89" t="s">
        <v>147</v>
      </c>
      <c r="D26" s="89" t="s">
        <v>0</v>
      </c>
      <c r="E26" s="91" t="s">
        <v>933</v>
      </c>
      <c r="F26" s="7">
        <v>0</v>
      </c>
      <c r="G26" s="7">
        <v>56600</v>
      </c>
    </row>
    <row r="27" spans="1:7">
      <c r="A27" s="5">
        <v>20</v>
      </c>
      <c r="B27" s="89" t="s">
        <v>932</v>
      </c>
      <c r="C27" s="89" t="s">
        <v>150</v>
      </c>
      <c r="D27" s="89" t="s">
        <v>0</v>
      </c>
      <c r="E27" s="91" t="s">
        <v>151</v>
      </c>
      <c r="F27" s="7">
        <v>0</v>
      </c>
      <c r="G27" s="7">
        <v>56600</v>
      </c>
    </row>
    <row r="28" spans="1:7" ht="39.6">
      <c r="A28" s="5">
        <v>21</v>
      </c>
      <c r="B28" s="89" t="s">
        <v>932</v>
      </c>
      <c r="C28" s="89" t="s">
        <v>934</v>
      </c>
      <c r="D28" s="89" t="s">
        <v>0</v>
      </c>
      <c r="E28" s="91" t="s">
        <v>935</v>
      </c>
      <c r="F28" s="7">
        <v>0</v>
      </c>
      <c r="G28" s="7">
        <v>56600</v>
      </c>
    </row>
    <row r="29" spans="1:7" ht="26.4">
      <c r="A29" s="5">
        <v>22</v>
      </c>
      <c r="B29" s="89" t="s">
        <v>932</v>
      </c>
      <c r="C29" s="89" t="s">
        <v>934</v>
      </c>
      <c r="D29" s="89" t="s">
        <v>2</v>
      </c>
      <c r="E29" s="91" t="s">
        <v>159</v>
      </c>
      <c r="F29" s="7">
        <v>0</v>
      </c>
      <c r="G29" s="7">
        <v>56600</v>
      </c>
    </row>
    <row r="30" spans="1:7" ht="26.4">
      <c r="A30" s="5">
        <v>23</v>
      </c>
      <c r="B30" s="89" t="s">
        <v>163</v>
      </c>
      <c r="C30" s="89" t="s">
        <v>147</v>
      </c>
      <c r="D30" s="89" t="s">
        <v>0</v>
      </c>
      <c r="E30" s="91" t="s">
        <v>1020</v>
      </c>
      <c r="F30" s="7">
        <v>7047760</v>
      </c>
      <c r="G30" s="7">
        <v>7047760</v>
      </c>
    </row>
    <row r="31" spans="1:7">
      <c r="A31" s="5">
        <v>24</v>
      </c>
      <c r="B31" s="89" t="s">
        <v>163</v>
      </c>
      <c r="C31" s="89" t="s">
        <v>150</v>
      </c>
      <c r="D31" s="89" t="s">
        <v>0</v>
      </c>
      <c r="E31" s="91" t="s">
        <v>151</v>
      </c>
      <c r="F31" s="7">
        <v>7047760</v>
      </c>
      <c r="G31" s="7">
        <v>7047760</v>
      </c>
    </row>
    <row r="32" spans="1:7">
      <c r="A32" s="5">
        <v>25</v>
      </c>
      <c r="B32" s="89" t="s">
        <v>163</v>
      </c>
      <c r="C32" s="89" t="s">
        <v>165</v>
      </c>
      <c r="D32" s="89" t="s">
        <v>0</v>
      </c>
      <c r="E32" s="91" t="s">
        <v>166</v>
      </c>
      <c r="F32" s="7">
        <v>791500</v>
      </c>
      <c r="G32" s="7">
        <v>791500</v>
      </c>
    </row>
    <row r="33" spans="1:7" ht="26.4">
      <c r="A33" s="5">
        <v>26</v>
      </c>
      <c r="B33" s="89" t="s">
        <v>163</v>
      </c>
      <c r="C33" s="89" t="s">
        <v>165</v>
      </c>
      <c r="D33" s="89" t="s">
        <v>1</v>
      </c>
      <c r="E33" s="91" t="s">
        <v>154</v>
      </c>
      <c r="F33" s="7">
        <v>791500</v>
      </c>
      <c r="G33" s="7">
        <v>791500</v>
      </c>
    </row>
    <row r="34" spans="1:7" ht="26.4">
      <c r="A34" s="5">
        <v>27</v>
      </c>
      <c r="B34" s="89" t="s">
        <v>163</v>
      </c>
      <c r="C34" s="89" t="s">
        <v>157</v>
      </c>
      <c r="D34" s="89" t="s">
        <v>0</v>
      </c>
      <c r="E34" s="91" t="s">
        <v>158</v>
      </c>
      <c r="F34" s="7">
        <v>6256260</v>
      </c>
      <c r="G34" s="7">
        <v>6256260</v>
      </c>
    </row>
    <row r="35" spans="1:7" ht="26.4">
      <c r="A35" s="5">
        <v>28</v>
      </c>
      <c r="B35" s="89" t="s">
        <v>163</v>
      </c>
      <c r="C35" s="89" t="s">
        <v>157</v>
      </c>
      <c r="D35" s="89" t="s">
        <v>1</v>
      </c>
      <c r="E35" s="91" t="s">
        <v>154</v>
      </c>
      <c r="F35" s="7">
        <v>4906200</v>
      </c>
      <c r="G35" s="7">
        <v>4906200</v>
      </c>
    </row>
    <row r="36" spans="1:7" ht="26.4">
      <c r="A36" s="5">
        <v>29</v>
      </c>
      <c r="B36" s="89" t="s">
        <v>163</v>
      </c>
      <c r="C36" s="89" t="s">
        <v>157</v>
      </c>
      <c r="D36" s="89" t="s">
        <v>2</v>
      </c>
      <c r="E36" s="91" t="s">
        <v>159</v>
      </c>
      <c r="F36" s="7">
        <v>1349000</v>
      </c>
      <c r="G36" s="7">
        <v>1349000</v>
      </c>
    </row>
    <row r="37" spans="1:7">
      <c r="A37" s="5">
        <v>30</v>
      </c>
      <c r="B37" s="89" t="s">
        <v>163</v>
      </c>
      <c r="C37" s="89" t="s">
        <v>157</v>
      </c>
      <c r="D37" s="89" t="s">
        <v>160</v>
      </c>
      <c r="E37" s="91" t="s">
        <v>161</v>
      </c>
      <c r="F37" s="7">
        <v>1060</v>
      </c>
      <c r="G37" s="7">
        <v>1060</v>
      </c>
    </row>
    <row r="38" spans="1:7">
      <c r="A38" s="5">
        <v>31</v>
      </c>
      <c r="B38" s="89" t="s">
        <v>167</v>
      </c>
      <c r="C38" s="89" t="s">
        <v>147</v>
      </c>
      <c r="D38" s="89" t="s">
        <v>0</v>
      </c>
      <c r="E38" s="91" t="s">
        <v>168</v>
      </c>
      <c r="F38" s="7">
        <v>265500</v>
      </c>
      <c r="G38" s="7">
        <v>270000</v>
      </c>
    </row>
    <row r="39" spans="1:7">
      <c r="A39" s="5">
        <v>32</v>
      </c>
      <c r="B39" s="89" t="s">
        <v>167</v>
      </c>
      <c r="C39" s="89" t="s">
        <v>150</v>
      </c>
      <c r="D39" s="89" t="s">
        <v>0</v>
      </c>
      <c r="E39" s="91" t="s">
        <v>151</v>
      </c>
      <c r="F39" s="7">
        <v>265500</v>
      </c>
      <c r="G39" s="7">
        <v>270000</v>
      </c>
    </row>
    <row r="40" spans="1:7">
      <c r="A40" s="5">
        <v>33</v>
      </c>
      <c r="B40" s="89" t="s">
        <v>167</v>
      </c>
      <c r="C40" s="89" t="s">
        <v>169</v>
      </c>
      <c r="D40" s="89" t="s">
        <v>0</v>
      </c>
      <c r="E40" s="91" t="s">
        <v>170</v>
      </c>
      <c r="F40" s="7">
        <v>265500</v>
      </c>
      <c r="G40" s="7">
        <v>270000</v>
      </c>
    </row>
    <row r="41" spans="1:7">
      <c r="A41" s="5">
        <v>34</v>
      </c>
      <c r="B41" s="89" t="s">
        <v>167</v>
      </c>
      <c r="C41" s="89" t="s">
        <v>169</v>
      </c>
      <c r="D41" s="89" t="s">
        <v>171</v>
      </c>
      <c r="E41" s="91" t="s">
        <v>172</v>
      </c>
      <c r="F41" s="7">
        <v>265500</v>
      </c>
      <c r="G41" s="7">
        <v>270000</v>
      </c>
    </row>
    <row r="42" spans="1:7">
      <c r="A42" s="5">
        <v>35</v>
      </c>
      <c r="B42" s="89" t="s">
        <v>173</v>
      </c>
      <c r="C42" s="89" t="s">
        <v>147</v>
      </c>
      <c r="D42" s="89" t="s">
        <v>0</v>
      </c>
      <c r="E42" s="91" t="s">
        <v>174</v>
      </c>
      <c r="F42" s="7">
        <v>24822400</v>
      </c>
      <c r="G42" s="7">
        <v>24900200</v>
      </c>
    </row>
    <row r="43" spans="1:7" ht="39.6">
      <c r="A43" s="5">
        <v>36</v>
      </c>
      <c r="B43" s="89" t="s">
        <v>173</v>
      </c>
      <c r="C43" s="89" t="s">
        <v>175</v>
      </c>
      <c r="D43" s="89" t="s">
        <v>0</v>
      </c>
      <c r="E43" s="91" t="s">
        <v>917</v>
      </c>
      <c r="F43" s="7">
        <v>538400</v>
      </c>
      <c r="G43" s="7">
        <v>616200</v>
      </c>
    </row>
    <row r="44" spans="1:7" ht="26.4">
      <c r="A44" s="5">
        <v>37</v>
      </c>
      <c r="B44" s="89" t="s">
        <v>173</v>
      </c>
      <c r="C44" s="89" t="s">
        <v>176</v>
      </c>
      <c r="D44" s="89" t="s">
        <v>0</v>
      </c>
      <c r="E44" s="91" t="s">
        <v>609</v>
      </c>
      <c r="F44" s="7">
        <v>443800</v>
      </c>
      <c r="G44" s="7">
        <v>518600</v>
      </c>
    </row>
    <row r="45" spans="1:7" ht="48">
      <c r="A45" s="5">
        <v>38</v>
      </c>
      <c r="B45" s="89" t="s">
        <v>173</v>
      </c>
      <c r="C45" s="89" t="s">
        <v>177</v>
      </c>
      <c r="D45" s="89" t="s">
        <v>0</v>
      </c>
      <c r="E45" s="124" t="s">
        <v>178</v>
      </c>
      <c r="F45" s="7">
        <v>200</v>
      </c>
      <c r="G45" s="7">
        <v>200</v>
      </c>
    </row>
    <row r="46" spans="1:7" ht="26.4">
      <c r="A46" s="5">
        <v>39</v>
      </c>
      <c r="B46" s="89" t="s">
        <v>173</v>
      </c>
      <c r="C46" s="89" t="s">
        <v>177</v>
      </c>
      <c r="D46" s="89" t="s">
        <v>2</v>
      </c>
      <c r="E46" s="91" t="s">
        <v>159</v>
      </c>
      <c r="F46" s="7">
        <v>200</v>
      </c>
      <c r="G46" s="7">
        <v>200</v>
      </c>
    </row>
    <row r="47" spans="1:7" ht="26.4">
      <c r="A47" s="5">
        <v>40</v>
      </c>
      <c r="B47" s="89" t="s">
        <v>173</v>
      </c>
      <c r="C47" s="89" t="s">
        <v>179</v>
      </c>
      <c r="D47" s="89" t="s">
        <v>0</v>
      </c>
      <c r="E47" s="91" t="s">
        <v>180</v>
      </c>
      <c r="F47" s="7">
        <v>119800</v>
      </c>
      <c r="G47" s="7">
        <v>124600</v>
      </c>
    </row>
    <row r="48" spans="1:7" ht="26.4">
      <c r="A48" s="5">
        <v>41</v>
      </c>
      <c r="B48" s="89" t="s">
        <v>173</v>
      </c>
      <c r="C48" s="89" t="s">
        <v>179</v>
      </c>
      <c r="D48" s="89" t="s">
        <v>1</v>
      </c>
      <c r="E48" s="91" t="s">
        <v>154</v>
      </c>
      <c r="F48" s="7">
        <v>119800</v>
      </c>
      <c r="G48" s="7">
        <v>124600</v>
      </c>
    </row>
    <row r="49" spans="1:7" ht="72">
      <c r="A49" s="5">
        <v>42</v>
      </c>
      <c r="B49" s="89" t="s">
        <v>173</v>
      </c>
      <c r="C49" s="89" t="s">
        <v>181</v>
      </c>
      <c r="D49" s="89" t="s">
        <v>0</v>
      </c>
      <c r="E49" s="124" t="s">
        <v>182</v>
      </c>
      <c r="F49" s="7">
        <v>200</v>
      </c>
      <c r="G49" s="7">
        <v>200</v>
      </c>
    </row>
    <row r="50" spans="1:7" ht="26.4">
      <c r="A50" s="5">
        <v>43</v>
      </c>
      <c r="B50" s="89" t="s">
        <v>173</v>
      </c>
      <c r="C50" s="89" t="s">
        <v>181</v>
      </c>
      <c r="D50" s="89" t="s">
        <v>2</v>
      </c>
      <c r="E50" s="91" t="s">
        <v>159</v>
      </c>
      <c r="F50" s="7">
        <v>200</v>
      </c>
      <c r="G50" s="7">
        <v>200</v>
      </c>
    </row>
    <row r="51" spans="1:7" ht="39.6">
      <c r="A51" s="5">
        <v>44</v>
      </c>
      <c r="B51" s="89" t="s">
        <v>173</v>
      </c>
      <c r="C51" s="89" t="s">
        <v>183</v>
      </c>
      <c r="D51" s="89" t="s">
        <v>0</v>
      </c>
      <c r="E51" s="91" t="s">
        <v>184</v>
      </c>
      <c r="F51" s="7">
        <v>73600</v>
      </c>
      <c r="G51" s="7">
        <v>73600</v>
      </c>
    </row>
    <row r="52" spans="1:7" ht="26.4">
      <c r="A52" s="5">
        <v>45</v>
      </c>
      <c r="B52" s="89" t="s">
        <v>173</v>
      </c>
      <c r="C52" s="89" t="s">
        <v>183</v>
      </c>
      <c r="D52" s="89" t="s">
        <v>1</v>
      </c>
      <c r="E52" s="91" t="s">
        <v>154</v>
      </c>
      <c r="F52" s="7">
        <v>13600</v>
      </c>
      <c r="G52" s="7">
        <v>13600</v>
      </c>
    </row>
    <row r="53" spans="1:7" ht="26.4">
      <c r="A53" s="5">
        <v>46</v>
      </c>
      <c r="B53" s="89" t="s">
        <v>173</v>
      </c>
      <c r="C53" s="89" t="s">
        <v>183</v>
      </c>
      <c r="D53" s="89" t="s">
        <v>2</v>
      </c>
      <c r="E53" s="91" t="s">
        <v>159</v>
      </c>
      <c r="F53" s="7">
        <v>60000</v>
      </c>
      <c r="G53" s="7">
        <v>60000</v>
      </c>
    </row>
    <row r="54" spans="1:7" ht="26.4">
      <c r="A54" s="5">
        <v>47</v>
      </c>
      <c r="B54" s="89" t="s">
        <v>173</v>
      </c>
      <c r="C54" s="89" t="s">
        <v>185</v>
      </c>
      <c r="D54" s="89" t="s">
        <v>0</v>
      </c>
      <c r="E54" s="91" t="s">
        <v>186</v>
      </c>
      <c r="F54" s="7">
        <v>250000</v>
      </c>
      <c r="G54" s="7">
        <v>320000</v>
      </c>
    </row>
    <row r="55" spans="1:7" ht="26.4">
      <c r="A55" s="5">
        <v>48</v>
      </c>
      <c r="B55" s="89" t="s">
        <v>173</v>
      </c>
      <c r="C55" s="89" t="s">
        <v>185</v>
      </c>
      <c r="D55" s="89" t="s">
        <v>2</v>
      </c>
      <c r="E55" s="91" t="s">
        <v>159</v>
      </c>
      <c r="F55" s="7">
        <v>250000</v>
      </c>
      <c r="G55" s="7">
        <v>320000</v>
      </c>
    </row>
    <row r="56" spans="1:7" ht="36">
      <c r="A56" s="5">
        <v>49</v>
      </c>
      <c r="B56" s="89" t="s">
        <v>173</v>
      </c>
      <c r="C56" s="89" t="s">
        <v>187</v>
      </c>
      <c r="D56" s="89" t="s">
        <v>0</v>
      </c>
      <c r="E56" s="124" t="s">
        <v>610</v>
      </c>
      <c r="F56" s="7">
        <v>94600</v>
      </c>
      <c r="G56" s="7">
        <v>97600</v>
      </c>
    </row>
    <row r="57" spans="1:7" ht="36">
      <c r="A57" s="5">
        <v>50</v>
      </c>
      <c r="B57" s="89" t="s">
        <v>173</v>
      </c>
      <c r="C57" s="89" t="s">
        <v>188</v>
      </c>
      <c r="D57" s="89" t="s">
        <v>0</v>
      </c>
      <c r="E57" s="124" t="s">
        <v>189</v>
      </c>
      <c r="F57" s="7">
        <v>62000</v>
      </c>
      <c r="G57" s="7">
        <v>65000</v>
      </c>
    </row>
    <row r="58" spans="1:7" ht="26.4">
      <c r="A58" s="5">
        <v>51</v>
      </c>
      <c r="B58" s="89" t="s">
        <v>173</v>
      </c>
      <c r="C58" s="89" t="s">
        <v>188</v>
      </c>
      <c r="D58" s="89" t="s">
        <v>2</v>
      </c>
      <c r="E58" s="91" t="s">
        <v>159</v>
      </c>
      <c r="F58" s="7">
        <v>62000</v>
      </c>
      <c r="G58" s="7">
        <v>65000</v>
      </c>
    </row>
    <row r="59" spans="1:7">
      <c r="A59" s="5">
        <v>52</v>
      </c>
      <c r="B59" s="89" t="s">
        <v>173</v>
      </c>
      <c r="C59" s="89" t="s">
        <v>190</v>
      </c>
      <c r="D59" s="89" t="s">
        <v>0</v>
      </c>
      <c r="E59" s="91" t="s">
        <v>191</v>
      </c>
      <c r="F59" s="7">
        <v>32600</v>
      </c>
      <c r="G59" s="7">
        <v>32600</v>
      </c>
    </row>
    <row r="60" spans="1:7" ht="26.4">
      <c r="A60" s="5">
        <v>53</v>
      </c>
      <c r="B60" s="89" t="s">
        <v>173</v>
      </c>
      <c r="C60" s="89" t="s">
        <v>190</v>
      </c>
      <c r="D60" s="89" t="s">
        <v>2</v>
      </c>
      <c r="E60" s="91" t="s">
        <v>159</v>
      </c>
      <c r="F60" s="7">
        <v>32600</v>
      </c>
      <c r="G60" s="7">
        <v>32600</v>
      </c>
    </row>
    <row r="61" spans="1:7">
      <c r="A61" s="5">
        <v>54</v>
      </c>
      <c r="B61" s="89" t="s">
        <v>173</v>
      </c>
      <c r="C61" s="89" t="s">
        <v>150</v>
      </c>
      <c r="D61" s="89" t="s">
        <v>0</v>
      </c>
      <c r="E61" s="91" t="s">
        <v>151</v>
      </c>
      <c r="F61" s="7">
        <v>24284000</v>
      </c>
      <c r="G61" s="7">
        <v>24284000</v>
      </c>
    </row>
    <row r="62" spans="1:7">
      <c r="A62" s="5">
        <v>55</v>
      </c>
      <c r="B62" s="89" t="s">
        <v>173</v>
      </c>
      <c r="C62" s="89" t="s">
        <v>192</v>
      </c>
      <c r="D62" s="89" t="s">
        <v>0</v>
      </c>
      <c r="E62" s="91" t="s">
        <v>193</v>
      </c>
      <c r="F62" s="7">
        <v>22056000</v>
      </c>
      <c r="G62" s="7">
        <v>22056000</v>
      </c>
    </row>
    <row r="63" spans="1:7">
      <c r="A63" s="5">
        <v>56</v>
      </c>
      <c r="B63" s="89" t="s">
        <v>173</v>
      </c>
      <c r="C63" s="89" t="s">
        <v>192</v>
      </c>
      <c r="D63" s="89" t="s">
        <v>3</v>
      </c>
      <c r="E63" s="91" t="s">
        <v>611</v>
      </c>
      <c r="F63" s="7">
        <v>18000000</v>
      </c>
      <c r="G63" s="7">
        <v>18000000</v>
      </c>
    </row>
    <row r="64" spans="1:7" ht="26.4">
      <c r="A64" s="5">
        <v>57</v>
      </c>
      <c r="B64" s="89" t="s">
        <v>173</v>
      </c>
      <c r="C64" s="89" t="s">
        <v>192</v>
      </c>
      <c r="D64" s="89" t="s">
        <v>2</v>
      </c>
      <c r="E64" s="91" t="s">
        <v>159</v>
      </c>
      <c r="F64" s="7">
        <v>4000000</v>
      </c>
      <c r="G64" s="7">
        <v>4000000</v>
      </c>
    </row>
    <row r="65" spans="1:7">
      <c r="A65" s="5">
        <v>58</v>
      </c>
      <c r="B65" s="89" t="s">
        <v>173</v>
      </c>
      <c r="C65" s="89" t="s">
        <v>192</v>
      </c>
      <c r="D65" s="89" t="s">
        <v>160</v>
      </c>
      <c r="E65" s="91" t="s">
        <v>161</v>
      </c>
      <c r="F65" s="7">
        <v>56000</v>
      </c>
      <c r="G65" s="7">
        <v>56000</v>
      </c>
    </row>
    <row r="66" spans="1:7" ht="26.4">
      <c r="A66" s="5">
        <v>59</v>
      </c>
      <c r="B66" s="89" t="s">
        <v>173</v>
      </c>
      <c r="C66" s="89" t="s">
        <v>194</v>
      </c>
      <c r="D66" s="89" t="s">
        <v>0</v>
      </c>
      <c r="E66" s="91" t="s">
        <v>195</v>
      </c>
      <c r="F66" s="7">
        <v>110000</v>
      </c>
      <c r="G66" s="7">
        <v>110000</v>
      </c>
    </row>
    <row r="67" spans="1:7" ht="26.4">
      <c r="A67" s="5">
        <v>60</v>
      </c>
      <c r="B67" s="89" t="s">
        <v>173</v>
      </c>
      <c r="C67" s="89" t="s">
        <v>194</v>
      </c>
      <c r="D67" s="89" t="s">
        <v>2</v>
      </c>
      <c r="E67" s="91" t="s">
        <v>159</v>
      </c>
      <c r="F67" s="7">
        <v>110000</v>
      </c>
      <c r="G67" s="7">
        <v>110000</v>
      </c>
    </row>
    <row r="68" spans="1:7" s="4" customFormat="1">
      <c r="A68" s="5">
        <v>64</v>
      </c>
      <c r="B68" s="89" t="s">
        <v>173</v>
      </c>
      <c r="C68" s="89" t="s">
        <v>196</v>
      </c>
      <c r="D68" s="89" t="s">
        <v>0</v>
      </c>
      <c r="E68" s="91" t="s">
        <v>197</v>
      </c>
      <c r="F68" s="7">
        <v>18000</v>
      </c>
      <c r="G68" s="7">
        <v>18000</v>
      </c>
    </row>
    <row r="69" spans="1:7" ht="26.4">
      <c r="A69" s="5">
        <v>65</v>
      </c>
      <c r="B69" s="89" t="s">
        <v>173</v>
      </c>
      <c r="C69" s="89" t="s">
        <v>196</v>
      </c>
      <c r="D69" s="89" t="s">
        <v>2</v>
      </c>
      <c r="E69" s="91" t="s">
        <v>159</v>
      </c>
      <c r="F69" s="7">
        <v>18000</v>
      </c>
      <c r="G69" s="7">
        <v>18000</v>
      </c>
    </row>
    <row r="70" spans="1:7" ht="26.4">
      <c r="A70" s="5">
        <v>67</v>
      </c>
      <c r="B70" s="89" t="s">
        <v>173</v>
      </c>
      <c r="C70" s="89" t="s">
        <v>198</v>
      </c>
      <c r="D70" s="89" t="s">
        <v>0</v>
      </c>
      <c r="E70" s="91" t="s">
        <v>199</v>
      </c>
      <c r="F70" s="7">
        <v>2100000</v>
      </c>
      <c r="G70" s="7">
        <v>2100000</v>
      </c>
    </row>
    <row r="71" spans="1:7" ht="26.4">
      <c r="A71" s="5">
        <v>68</v>
      </c>
      <c r="B71" s="89" t="s">
        <v>173</v>
      </c>
      <c r="C71" s="89" t="s">
        <v>198</v>
      </c>
      <c r="D71" s="89" t="s">
        <v>200</v>
      </c>
      <c r="E71" s="91" t="s">
        <v>201</v>
      </c>
      <c r="F71" s="7">
        <v>2100000</v>
      </c>
      <c r="G71" s="7">
        <v>2100000</v>
      </c>
    </row>
    <row r="72" spans="1:7" s="4" customFormat="1">
      <c r="A72" s="3">
        <v>69</v>
      </c>
      <c r="B72" s="95" t="s">
        <v>202</v>
      </c>
      <c r="C72" s="95" t="s">
        <v>147</v>
      </c>
      <c r="D72" s="95" t="s">
        <v>0</v>
      </c>
      <c r="E72" s="90" t="s">
        <v>612</v>
      </c>
      <c r="F72" s="8">
        <v>484200</v>
      </c>
      <c r="G72" s="8">
        <v>514600</v>
      </c>
    </row>
    <row r="73" spans="1:7">
      <c r="A73" s="5">
        <v>70</v>
      </c>
      <c r="B73" s="89" t="s">
        <v>203</v>
      </c>
      <c r="C73" s="89" t="s">
        <v>147</v>
      </c>
      <c r="D73" s="89" t="s">
        <v>0</v>
      </c>
      <c r="E73" s="91" t="s">
        <v>204</v>
      </c>
      <c r="F73" s="7">
        <v>484200</v>
      </c>
      <c r="G73" s="7">
        <v>514600</v>
      </c>
    </row>
    <row r="74" spans="1:7">
      <c r="A74" s="5">
        <v>71</v>
      </c>
      <c r="B74" s="89" t="s">
        <v>203</v>
      </c>
      <c r="C74" s="89" t="s">
        <v>150</v>
      </c>
      <c r="D74" s="89" t="s">
        <v>0</v>
      </c>
      <c r="E74" s="91" t="s">
        <v>151</v>
      </c>
      <c r="F74" s="7">
        <v>484200</v>
      </c>
      <c r="G74" s="7">
        <v>514600</v>
      </c>
    </row>
    <row r="75" spans="1:7" ht="39.6">
      <c r="A75" s="5">
        <v>72</v>
      </c>
      <c r="B75" s="89" t="s">
        <v>203</v>
      </c>
      <c r="C75" s="89" t="s">
        <v>205</v>
      </c>
      <c r="D75" s="89" t="s">
        <v>0</v>
      </c>
      <c r="E75" s="91" t="s">
        <v>206</v>
      </c>
      <c r="F75" s="7">
        <v>484200</v>
      </c>
      <c r="G75" s="7">
        <v>514600</v>
      </c>
    </row>
    <row r="76" spans="1:7" ht="26.4">
      <c r="A76" s="5">
        <v>73</v>
      </c>
      <c r="B76" s="89" t="s">
        <v>203</v>
      </c>
      <c r="C76" s="89" t="s">
        <v>205</v>
      </c>
      <c r="D76" s="89" t="s">
        <v>1</v>
      </c>
      <c r="E76" s="91" t="s">
        <v>154</v>
      </c>
      <c r="F76" s="7">
        <v>484200</v>
      </c>
      <c r="G76" s="7">
        <v>514600</v>
      </c>
    </row>
    <row r="77" spans="1:7" s="4" customFormat="1" ht="26.4">
      <c r="A77" s="3">
        <v>74</v>
      </c>
      <c r="B77" s="95" t="s">
        <v>207</v>
      </c>
      <c r="C77" s="95" t="s">
        <v>147</v>
      </c>
      <c r="D77" s="95" t="s">
        <v>0</v>
      </c>
      <c r="E77" s="90" t="s">
        <v>613</v>
      </c>
      <c r="F77" s="8">
        <v>5396000</v>
      </c>
      <c r="G77" s="8">
        <v>5390300</v>
      </c>
    </row>
    <row r="78" spans="1:7" ht="26.4">
      <c r="A78" s="5">
        <v>75</v>
      </c>
      <c r="B78" s="89" t="s">
        <v>208</v>
      </c>
      <c r="C78" s="89" t="s">
        <v>147</v>
      </c>
      <c r="D78" s="89" t="s">
        <v>0</v>
      </c>
      <c r="E78" s="91" t="s">
        <v>614</v>
      </c>
      <c r="F78" s="7">
        <v>4902000</v>
      </c>
      <c r="G78" s="7">
        <v>4902000</v>
      </c>
    </row>
    <row r="79" spans="1:7" ht="39.6">
      <c r="A79" s="5">
        <v>76</v>
      </c>
      <c r="B79" s="89" t="s">
        <v>208</v>
      </c>
      <c r="C79" s="89" t="s">
        <v>175</v>
      </c>
      <c r="D79" s="89" t="s">
        <v>0</v>
      </c>
      <c r="E79" s="91" t="s">
        <v>917</v>
      </c>
      <c r="F79" s="7">
        <v>4902000</v>
      </c>
      <c r="G79" s="7">
        <v>4902000</v>
      </c>
    </row>
    <row r="80" spans="1:7" ht="39.6">
      <c r="A80" s="5">
        <v>77</v>
      </c>
      <c r="B80" s="89" t="s">
        <v>208</v>
      </c>
      <c r="C80" s="89" t="s">
        <v>209</v>
      </c>
      <c r="D80" s="89" t="s">
        <v>0</v>
      </c>
      <c r="E80" s="91" t="s">
        <v>615</v>
      </c>
      <c r="F80" s="7">
        <v>100000</v>
      </c>
      <c r="G80" s="7">
        <v>100000</v>
      </c>
    </row>
    <row r="81" spans="1:7" ht="26.4">
      <c r="A81" s="5">
        <v>78</v>
      </c>
      <c r="B81" s="89" t="s">
        <v>208</v>
      </c>
      <c r="C81" s="89" t="s">
        <v>210</v>
      </c>
      <c r="D81" s="89" t="s">
        <v>0</v>
      </c>
      <c r="E81" s="91" t="s">
        <v>211</v>
      </c>
      <c r="F81" s="7">
        <v>100000</v>
      </c>
      <c r="G81" s="7">
        <v>100000</v>
      </c>
    </row>
    <row r="82" spans="1:7" ht="26.4">
      <c r="A82" s="5">
        <v>79</v>
      </c>
      <c r="B82" s="89" t="s">
        <v>208</v>
      </c>
      <c r="C82" s="89" t="s">
        <v>210</v>
      </c>
      <c r="D82" s="89" t="s">
        <v>2</v>
      </c>
      <c r="E82" s="91" t="s">
        <v>159</v>
      </c>
      <c r="F82" s="7">
        <v>100000</v>
      </c>
      <c r="G82" s="7">
        <v>100000</v>
      </c>
    </row>
    <row r="83" spans="1:7" ht="48">
      <c r="A83" s="5">
        <v>80</v>
      </c>
      <c r="B83" s="89" t="s">
        <v>208</v>
      </c>
      <c r="C83" s="89" t="s">
        <v>212</v>
      </c>
      <c r="D83" s="89" t="s">
        <v>0</v>
      </c>
      <c r="E83" s="124" t="s">
        <v>703</v>
      </c>
      <c r="F83" s="7">
        <v>4802000</v>
      </c>
      <c r="G83" s="7">
        <v>4802000</v>
      </c>
    </row>
    <row r="84" spans="1:7" ht="39.6">
      <c r="A84" s="5">
        <v>81</v>
      </c>
      <c r="B84" s="89" t="s">
        <v>208</v>
      </c>
      <c r="C84" s="89" t="s">
        <v>213</v>
      </c>
      <c r="D84" s="89" t="s">
        <v>0</v>
      </c>
      <c r="E84" s="91" t="s">
        <v>214</v>
      </c>
      <c r="F84" s="7">
        <v>4802000</v>
      </c>
      <c r="G84" s="7">
        <v>4802000</v>
      </c>
    </row>
    <row r="85" spans="1:7">
      <c r="A85" s="5">
        <v>82</v>
      </c>
      <c r="B85" s="89" t="s">
        <v>208</v>
      </c>
      <c r="C85" s="89" t="s">
        <v>213</v>
      </c>
      <c r="D85" s="89" t="s">
        <v>3</v>
      </c>
      <c r="E85" s="91" t="s">
        <v>611</v>
      </c>
      <c r="F85" s="7">
        <v>4000000</v>
      </c>
      <c r="G85" s="7">
        <v>4000000</v>
      </c>
    </row>
    <row r="86" spans="1:7" ht="26.4">
      <c r="A86" s="5">
        <v>83</v>
      </c>
      <c r="B86" s="89" t="s">
        <v>208</v>
      </c>
      <c r="C86" s="89" t="s">
        <v>213</v>
      </c>
      <c r="D86" s="89" t="s">
        <v>2</v>
      </c>
      <c r="E86" s="91" t="s">
        <v>159</v>
      </c>
      <c r="F86" s="7">
        <v>800000</v>
      </c>
      <c r="G86" s="7">
        <v>800000</v>
      </c>
    </row>
    <row r="87" spans="1:7">
      <c r="A87" s="5">
        <v>84</v>
      </c>
      <c r="B87" s="89" t="s">
        <v>208</v>
      </c>
      <c r="C87" s="89" t="s">
        <v>213</v>
      </c>
      <c r="D87" s="89" t="s">
        <v>160</v>
      </c>
      <c r="E87" s="91" t="s">
        <v>161</v>
      </c>
      <c r="F87" s="7">
        <v>2000</v>
      </c>
      <c r="G87" s="7">
        <v>2000</v>
      </c>
    </row>
    <row r="88" spans="1:7">
      <c r="A88" s="5">
        <v>85</v>
      </c>
      <c r="B88" s="89" t="s">
        <v>215</v>
      </c>
      <c r="C88" s="89" t="s">
        <v>147</v>
      </c>
      <c r="D88" s="89" t="s">
        <v>0</v>
      </c>
      <c r="E88" s="91" t="s">
        <v>216</v>
      </c>
      <c r="F88" s="7">
        <v>356200</v>
      </c>
      <c r="G88" s="7">
        <v>350000</v>
      </c>
    </row>
    <row r="89" spans="1:7" ht="39.6">
      <c r="A89" s="5">
        <v>86</v>
      </c>
      <c r="B89" s="89" t="s">
        <v>215</v>
      </c>
      <c r="C89" s="89" t="s">
        <v>175</v>
      </c>
      <c r="D89" s="89" t="s">
        <v>0</v>
      </c>
      <c r="E89" s="91" t="s">
        <v>917</v>
      </c>
      <c r="F89" s="7">
        <v>356200</v>
      </c>
      <c r="G89" s="7">
        <v>350000</v>
      </c>
    </row>
    <row r="90" spans="1:7" ht="26.4">
      <c r="A90" s="5">
        <v>87</v>
      </c>
      <c r="B90" s="89" t="s">
        <v>215</v>
      </c>
      <c r="C90" s="89" t="s">
        <v>217</v>
      </c>
      <c r="D90" s="89" t="s">
        <v>0</v>
      </c>
      <c r="E90" s="91" t="s">
        <v>218</v>
      </c>
      <c r="F90" s="7">
        <v>356200</v>
      </c>
      <c r="G90" s="7">
        <v>350000</v>
      </c>
    </row>
    <row r="91" spans="1:7" ht="39.6">
      <c r="A91" s="5">
        <v>88</v>
      </c>
      <c r="B91" s="89" t="s">
        <v>215</v>
      </c>
      <c r="C91" s="89" t="s">
        <v>766</v>
      </c>
      <c r="D91" s="89" t="s">
        <v>0</v>
      </c>
      <c r="E91" s="91" t="s">
        <v>801</v>
      </c>
      <c r="F91" s="7">
        <v>306200</v>
      </c>
      <c r="G91" s="7">
        <v>300000</v>
      </c>
    </row>
    <row r="92" spans="1:7" ht="26.4">
      <c r="A92" s="5">
        <v>89</v>
      </c>
      <c r="B92" s="89" t="s">
        <v>215</v>
      </c>
      <c r="C92" s="89" t="s">
        <v>766</v>
      </c>
      <c r="D92" s="89" t="s">
        <v>2</v>
      </c>
      <c r="E92" s="91" t="s">
        <v>159</v>
      </c>
      <c r="F92" s="7">
        <v>306200</v>
      </c>
      <c r="G92" s="7">
        <v>300000</v>
      </c>
    </row>
    <row r="93" spans="1:7" ht="26.4">
      <c r="A93" s="5">
        <v>90</v>
      </c>
      <c r="B93" s="89" t="s">
        <v>215</v>
      </c>
      <c r="C93" s="89" t="s">
        <v>219</v>
      </c>
      <c r="D93" s="89" t="s">
        <v>0</v>
      </c>
      <c r="E93" s="91" t="s">
        <v>220</v>
      </c>
      <c r="F93" s="7">
        <v>50000</v>
      </c>
      <c r="G93" s="7">
        <v>50000</v>
      </c>
    </row>
    <row r="94" spans="1:7" ht="26.4">
      <c r="A94" s="5">
        <v>91</v>
      </c>
      <c r="B94" s="89" t="s">
        <v>215</v>
      </c>
      <c r="C94" s="89" t="s">
        <v>219</v>
      </c>
      <c r="D94" s="89" t="s">
        <v>2</v>
      </c>
      <c r="E94" s="91" t="s">
        <v>159</v>
      </c>
      <c r="F94" s="7">
        <v>50000</v>
      </c>
      <c r="G94" s="7">
        <v>50000</v>
      </c>
    </row>
    <row r="95" spans="1:7" s="4" customFormat="1" ht="26.4">
      <c r="A95" s="5">
        <v>94</v>
      </c>
      <c r="B95" s="89" t="s">
        <v>221</v>
      </c>
      <c r="C95" s="89" t="s">
        <v>147</v>
      </c>
      <c r="D95" s="89" t="s">
        <v>0</v>
      </c>
      <c r="E95" s="91" t="s">
        <v>222</v>
      </c>
      <c r="F95" s="7">
        <v>137800</v>
      </c>
      <c r="G95" s="7">
        <v>138300</v>
      </c>
    </row>
    <row r="96" spans="1:7" ht="39.6">
      <c r="A96" s="5">
        <v>95</v>
      </c>
      <c r="B96" s="89" t="s">
        <v>221</v>
      </c>
      <c r="C96" s="89" t="s">
        <v>175</v>
      </c>
      <c r="D96" s="89" t="s">
        <v>0</v>
      </c>
      <c r="E96" s="91" t="s">
        <v>917</v>
      </c>
      <c r="F96" s="7">
        <v>137800</v>
      </c>
      <c r="G96" s="7">
        <v>138300</v>
      </c>
    </row>
    <row r="97" spans="1:7" ht="26.4">
      <c r="A97" s="5">
        <v>96</v>
      </c>
      <c r="B97" s="89" t="s">
        <v>221</v>
      </c>
      <c r="C97" s="89" t="s">
        <v>223</v>
      </c>
      <c r="D97" s="89" t="s">
        <v>0</v>
      </c>
      <c r="E97" s="91" t="s">
        <v>224</v>
      </c>
      <c r="F97" s="7">
        <v>137800</v>
      </c>
      <c r="G97" s="7">
        <v>138300</v>
      </c>
    </row>
    <row r="98" spans="1:7" ht="26.4">
      <c r="A98" s="5">
        <v>97</v>
      </c>
      <c r="B98" s="89" t="s">
        <v>221</v>
      </c>
      <c r="C98" s="89" t="s">
        <v>225</v>
      </c>
      <c r="D98" s="89" t="s">
        <v>0</v>
      </c>
      <c r="E98" s="91" t="s">
        <v>226</v>
      </c>
      <c r="F98" s="7">
        <v>39600</v>
      </c>
      <c r="G98" s="7">
        <v>40100</v>
      </c>
    </row>
    <row r="99" spans="1:7" ht="26.4">
      <c r="A99" s="5">
        <v>98</v>
      </c>
      <c r="B99" s="89" t="s">
        <v>221</v>
      </c>
      <c r="C99" s="89" t="s">
        <v>225</v>
      </c>
      <c r="D99" s="89" t="s">
        <v>2</v>
      </c>
      <c r="E99" s="91" t="s">
        <v>159</v>
      </c>
      <c r="F99" s="7">
        <v>39600</v>
      </c>
      <c r="G99" s="7">
        <v>40100</v>
      </c>
    </row>
    <row r="100" spans="1:7" ht="26.4">
      <c r="A100" s="5">
        <v>99</v>
      </c>
      <c r="B100" s="89" t="s">
        <v>221</v>
      </c>
      <c r="C100" s="89" t="s">
        <v>227</v>
      </c>
      <c r="D100" s="89" t="s">
        <v>0</v>
      </c>
      <c r="E100" s="91" t="s">
        <v>228</v>
      </c>
      <c r="F100" s="7">
        <v>98200</v>
      </c>
      <c r="G100" s="7">
        <v>98200</v>
      </c>
    </row>
    <row r="101" spans="1:7" ht="26.4">
      <c r="A101" s="5">
        <v>100</v>
      </c>
      <c r="B101" s="89" t="s">
        <v>221</v>
      </c>
      <c r="C101" s="89" t="s">
        <v>227</v>
      </c>
      <c r="D101" s="89" t="s">
        <v>229</v>
      </c>
      <c r="E101" s="91" t="s">
        <v>230</v>
      </c>
      <c r="F101" s="7">
        <v>98200</v>
      </c>
      <c r="G101" s="7">
        <v>98200</v>
      </c>
    </row>
    <row r="102" spans="1:7" s="4" customFormat="1">
      <c r="A102" s="3">
        <v>101</v>
      </c>
      <c r="B102" s="95" t="s">
        <v>231</v>
      </c>
      <c r="C102" s="95" t="s">
        <v>147</v>
      </c>
      <c r="D102" s="95" t="s">
        <v>0</v>
      </c>
      <c r="E102" s="90" t="s">
        <v>616</v>
      </c>
      <c r="F102" s="8">
        <v>148556841</v>
      </c>
      <c r="G102" s="8">
        <v>133572672</v>
      </c>
    </row>
    <row r="103" spans="1:7">
      <c r="A103" s="5">
        <v>102</v>
      </c>
      <c r="B103" s="89" t="s">
        <v>232</v>
      </c>
      <c r="C103" s="89" t="s">
        <v>147</v>
      </c>
      <c r="D103" s="89" t="s">
        <v>0</v>
      </c>
      <c r="E103" s="91" t="s">
        <v>233</v>
      </c>
      <c r="F103" s="7">
        <v>208400</v>
      </c>
      <c r="G103" s="7">
        <v>206100</v>
      </c>
    </row>
    <row r="104" spans="1:7">
      <c r="A104" s="5">
        <v>103</v>
      </c>
      <c r="B104" s="89" t="s">
        <v>232</v>
      </c>
      <c r="C104" s="89" t="s">
        <v>150</v>
      </c>
      <c r="D104" s="89" t="s">
        <v>0</v>
      </c>
      <c r="E104" s="91" t="s">
        <v>151</v>
      </c>
      <c r="F104" s="7">
        <v>208400</v>
      </c>
      <c r="G104" s="7">
        <v>206100</v>
      </c>
    </row>
    <row r="105" spans="1:7" ht="39.6">
      <c r="A105" s="5">
        <v>104</v>
      </c>
      <c r="B105" s="89" t="s">
        <v>232</v>
      </c>
      <c r="C105" s="89" t="s">
        <v>234</v>
      </c>
      <c r="D105" s="89" t="s">
        <v>0</v>
      </c>
      <c r="E105" s="91" t="s">
        <v>1021</v>
      </c>
      <c r="F105" s="7">
        <v>208400</v>
      </c>
      <c r="G105" s="7">
        <v>206100</v>
      </c>
    </row>
    <row r="106" spans="1:7" ht="26.4">
      <c r="A106" s="5">
        <v>105</v>
      </c>
      <c r="B106" s="89" t="s">
        <v>232</v>
      </c>
      <c r="C106" s="89" t="s">
        <v>234</v>
      </c>
      <c r="D106" s="89" t="s">
        <v>2</v>
      </c>
      <c r="E106" s="91" t="s">
        <v>159</v>
      </c>
      <c r="F106" s="7">
        <v>11800</v>
      </c>
      <c r="G106" s="7">
        <v>11700</v>
      </c>
    </row>
    <row r="107" spans="1:7">
      <c r="A107" s="5">
        <v>106</v>
      </c>
      <c r="B107" s="89" t="s">
        <v>232</v>
      </c>
      <c r="C107" s="89" t="s">
        <v>234</v>
      </c>
      <c r="D107" s="89" t="s">
        <v>125</v>
      </c>
      <c r="E107" s="91" t="s">
        <v>235</v>
      </c>
      <c r="F107" s="7">
        <v>196600</v>
      </c>
      <c r="G107" s="7">
        <v>194400</v>
      </c>
    </row>
    <row r="108" spans="1:7">
      <c r="A108" s="5">
        <v>107</v>
      </c>
      <c r="B108" s="89" t="s">
        <v>236</v>
      </c>
      <c r="C108" s="89" t="s">
        <v>147</v>
      </c>
      <c r="D108" s="89" t="s">
        <v>0</v>
      </c>
      <c r="E108" s="91" t="s">
        <v>237</v>
      </c>
      <c r="F108" s="7">
        <v>72066500</v>
      </c>
      <c r="G108" s="7">
        <v>62797420</v>
      </c>
    </row>
    <row r="109" spans="1:7" ht="39.6">
      <c r="A109" s="5">
        <v>108</v>
      </c>
      <c r="B109" s="89" t="s">
        <v>236</v>
      </c>
      <c r="C109" s="89" t="s">
        <v>175</v>
      </c>
      <c r="D109" s="89" t="s">
        <v>0</v>
      </c>
      <c r="E109" s="91" t="s">
        <v>917</v>
      </c>
      <c r="F109" s="7">
        <v>72066500</v>
      </c>
      <c r="G109" s="7">
        <v>62797420</v>
      </c>
    </row>
    <row r="110" spans="1:7" ht="39.6">
      <c r="A110" s="5">
        <v>109</v>
      </c>
      <c r="B110" s="89" t="s">
        <v>236</v>
      </c>
      <c r="C110" s="89" t="s">
        <v>238</v>
      </c>
      <c r="D110" s="89" t="s">
        <v>0</v>
      </c>
      <c r="E110" s="91" t="s">
        <v>239</v>
      </c>
      <c r="F110" s="7">
        <v>72066500</v>
      </c>
      <c r="G110" s="7">
        <v>62797420</v>
      </c>
    </row>
    <row r="111" spans="1:7" ht="26.4">
      <c r="A111" s="5">
        <v>110</v>
      </c>
      <c r="B111" s="89" t="s">
        <v>236</v>
      </c>
      <c r="C111" s="89" t="s">
        <v>240</v>
      </c>
      <c r="D111" s="89" t="s">
        <v>0</v>
      </c>
      <c r="E111" s="91" t="s">
        <v>241</v>
      </c>
      <c r="F111" s="7">
        <v>2066500</v>
      </c>
      <c r="G111" s="7">
        <v>2066500</v>
      </c>
    </row>
    <row r="112" spans="1:7">
      <c r="A112" s="5">
        <v>111</v>
      </c>
      <c r="B112" s="89" t="s">
        <v>236</v>
      </c>
      <c r="C112" s="89" t="s">
        <v>240</v>
      </c>
      <c r="D112" s="89" t="s">
        <v>3</v>
      </c>
      <c r="E112" s="91" t="s">
        <v>611</v>
      </c>
      <c r="F112" s="7">
        <v>1900000</v>
      </c>
      <c r="G112" s="7">
        <v>1900000</v>
      </c>
    </row>
    <row r="113" spans="1:7" ht="26.4">
      <c r="A113" s="5">
        <v>112</v>
      </c>
      <c r="B113" s="89" t="s">
        <v>236</v>
      </c>
      <c r="C113" s="89" t="s">
        <v>240</v>
      </c>
      <c r="D113" s="89" t="s">
        <v>2</v>
      </c>
      <c r="E113" s="91" t="s">
        <v>159</v>
      </c>
      <c r="F113" s="7">
        <v>154900</v>
      </c>
      <c r="G113" s="7">
        <v>154900</v>
      </c>
    </row>
    <row r="114" spans="1:7">
      <c r="A114" s="5">
        <v>113</v>
      </c>
      <c r="B114" s="89" t="s">
        <v>236</v>
      </c>
      <c r="C114" s="89" t="s">
        <v>240</v>
      </c>
      <c r="D114" s="89" t="s">
        <v>160</v>
      </c>
      <c r="E114" s="91" t="s">
        <v>161</v>
      </c>
      <c r="F114" s="7">
        <v>11600</v>
      </c>
      <c r="G114" s="7">
        <v>11600</v>
      </c>
    </row>
    <row r="115" spans="1:7" ht="26.4">
      <c r="A115" s="5">
        <v>116</v>
      </c>
      <c r="B115" s="89" t="s">
        <v>236</v>
      </c>
      <c r="C115" s="89" t="s">
        <v>936</v>
      </c>
      <c r="D115" s="89" t="s">
        <v>0</v>
      </c>
      <c r="E115" s="91" t="s">
        <v>803</v>
      </c>
      <c r="F115" s="7">
        <v>70000000</v>
      </c>
      <c r="G115" s="7">
        <v>60730920</v>
      </c>
    </row>
    <row r="116" spans="1:7" ht="26.4">
      <c r="A116" s="5">
        <v>117</v>
      </c>
      <c r="B116" s="89" t="s">
        <v>236</v>
      </c>
      <c r="C116" s="89" t="s">
        <v>936</v>
      </c>
      <c r="D116" s="89" t="s">
        <v>2</v>
      </c>
      <c r="E116" s="91" t="s">
        <v>159</v>
      </c>
      <c r="F116" s="7">
        <v>70000000</v>
      </c>
      <c r="G116" s="7">
        <v>60730920</v>
      </c>
    </row>
    <row r="117" spans="1:7">
      <c r="A117" s="5">
        <v>123</v>
      </c>
      <c r="B117" s="89" t="s">
        <v>242</v>
      </c>
      <c r="C117" s="89" t="s">
        <v>147</v>
      </c>
      <c r="D117" s="89" t="s">
        <v>0</v>
      </c>
      <c r="E117" s="91" t="s">
        <v>243</v>
      </c>
      <c r="F117" s="7">
        <v>102000</v>
      </c>
      <c r="G117" s="7">
        <v>102000</v>
      </c>
    </row>
    <row r="118" spans="1:7">
      <c r="A118" s="5">
        <v>124</v>
      </c>
      <c r="B118" s="89" t="s">
        <v>242</v>
      </c>
      <c r="C118" s="89" t="s">
        <v>150</v>
      </c>
      <c r="D118" s="89" t="s">
        <v>0</v>
      </c>
      <c r="E118" s="91" t="s">
        <v>151</v>
      </c>
      <c r="F118" s="7">
        <v>102000</v>
      </c>
      <c r="G118" s="7">
        <v>102000</v>
      </c>
    </row>
    <row r="119" spans="1:7" ht="26.4">
      <c r="A119" s="5">
        <v>125</v>
      </c>
      <c r="B119" s="89" t="s">
        <v>242</v>
      </c>
      <c r="C119" s="89" t="s">
        <v>244</v>
      </c>
      <c r="D119" s="89" t="s">
        <v>0</v>
      </c>
      <c r="E119" s="91" t="s">
        <v>245</v>
      </c>
      <c r="F119" s="7">
        <v>102000</v>
      </c>
      <c r="G119" s="7">
        <v>102000</v>
      </c>
    </row>
    <row r="120" spans="1:7" ht="39.6">
      <c r="A120" s="5">
        <v>126</v>
      </c>
      <c r="B120" s="89" t="s">
        <v>242</v>
      </c>
      <c r="C120" s="89" t="s">
        <v>244</v>
      </c>
      <c r="D120" s="89" t="s">
        <v>124</v>
      </c>
      <c r="E120" s="91" t="s">
        <v>246</v>
      </c>
      <c r="F120" s="7">
        <v>102000</v>
      </c>
      <c r="G120" s="7">
        <v>102000</v>
      </c>
    </row>
    <row r="121" spans="1:7">
      <c r="A121" s="5">
        <v>127</v>
      </c>
      <c r="B121" s="89" t="s">
        <v>247</v>
      </c>
      <c r="C121" s="89" t="s">
        <v>147</v>
      </c>
      <c r="D121" s="89" t="s">
        <v>0</v>
      </c>
      <c r="E121" s="91" t="s">
        <v>248</v>
      </c>
      <c r="F121" s="7">
        <v>73927041</v>
      </c>
      <c r="G121" s="7">
        <v>68349552</v>
      </c>
    </row>
    <row r="122" spans="1:7" ht="39.6">
      <c r="A122" s="5">
        <v>128</v>
      </c>
      <c r="B122" s="89" t="s">
        <v>247</v>
      </c>
      <c r="C122" s="89" t="s">
        <v>249</v>
      </c>
      <c r="D122" s="89" t="s">
        <v>0</v>
      </c>
      <c r="E122" s="91" t="s">
        <v>918</v>
      </c>
      <c r="F122" s="7">
        <v>73927041</v>
      </c>
      <c r="G122" s="7">
        <v>68349552</v>
      </c>
    </row>
    <row r="123" spans="1:7" ht="39.6">
      <c r="A123" s="5">
        <v>129</v>
      </c>
      <c r="B123" s="89" t="s">
        <v>247</v>
      </c>
      <c r="C123" s="89" t="s">
        <v>250</v>
      </c>
      <c r="D123" s="89" t="s">
        <v>0</v>
      </c>
      <c r="E123" s="91" t="s">
        <v>251</v>
      </c>
      <c r="F123" s="7">
        <v>73927041</v>
      </c>
      <c r="G123" s="7">
        <v>68349552</v>
      </c>
    </row>
    <row r="124" spans="1:7" ht="26.4">
      <c r="A124" s="5">
        <v>130</v>
      </c>
      <c r="B124" s="89" t="s">
        <v>247</v>
      </c>
      <c r="C124" s="89" t="s">
        <v>252</v>
      </c>
      <c r="D124" s="89" t="s">
        <v>0</v>
      </c>
      <c r="E124" s="91" t="s">
        <v>253</v>
      </c>
      <c r="F124" s="7">
        <v>2974798</v>
      </c>
      <c r="G124" s="7">
        <v>7387355</v>
      </c>
    </row>
    <row r="125" spans="1:7" ht="26.4">
      <c r="A125" s="5">
        <v>131</v>
      </c>
      <c r="B125" s="89" t="s">
        <v>247</v>
      </c>
      <c r="C125" s="89" t="s">
        <v>252</v>
      </c>
      <c r="D125" s="89" t="s">
        <v>2</v>
      </c>
      <c r="E125" s="91" t="s">
        <v>159</v>
      </c>
      <c r="F125" s="7">
        <v>0</v>
      </c>
      <c r="G125" s="7">
        <v>3413955</v>
      </c>
    </row>
    <row r="126" spans="1:7">
      <c r="A126" s="5">
        <v>132</v>
      </c>
      <c r="B126" s="89" t="s">
        <v>247</v>
      </c>
      <c r="C126" s="89" t="s">
        <v>252</v>
      </c>
      <c r="D126" s="89" t="s">
        <v>125</v>
      </c>
      <c r="E126" s="91" t="s">
        <v>235</v>
      </c>
      <c r="F126" s="7">
        <v>2974798</v>
      </c>
      <c r="G126" s="7">
        <v>3973400</v>
      </c>
    </row>
    <row r="127" spans="1:7" ht="39.6">
      <c r="A127" s="5">
        <v>139</v>
      </c>
      <c r="B127" s="89" t="s">
        <v>247</v>
      </c>
      <c r="C127" s="89" t="s">
        <v>937</v>
      </c>
      <c r="D127" s="89" t="s">
        <v>0</v>
      </c>
      <c r="E127" s="91" t="s">
        <v>900</v>
      </c>
      <c r="F127" s="7">
        <v>60002000</v>
      </c>
      <c r="G127" s="7">
        <v>57638495</v>
      </c>
    </row>
    <row r="128" spans="1:7">
      <c r="A128" s="5">
        <v>140</v>
      </c>
      <c r="B128" s="89" t="s">
        <v>247</v>
      </c>
      <c r="C128" s="89" t="s">
        <v>937</v>
      </c>
      <c r="D128" s="89" t="s">
        <v>4</v>
      </c>
      <c r="E128" s="91" t="s">
        <v>285</v>
      </c>
      <c r="F128" s="7">
        <v>60002000</v>
      </c>
      <c r="G128" s="7">
        <v>57638495</v>
      </c>
    </row>
    <row r="129" spans="1:7" ht="39.6">
      <c r="A129" s="5">
        <v>143</v>
      </c>
      <c r="B129" s="89" t="s">
        <v>247</v>
      </c>
      <c r="C129" s="89" t="s">
        <v>770</v>
      </c>
      <c r="D129" s="89" t="s">
        <v>0</v>
      </c>
      <c r="E129" s="91" t="s">
        <v>1008</v>
      </c>
      <c r="F129" s="7">
        <v>295141</v>
      </c>
      <c r="G129" s="7">
        <v>290092</v>
      </c>
    </row>
    <row r="130" spans="1:7">
      <c r="A130" s="5">
        <v>144</v>
      </c>
      <c r="B130" s="89" t="s">
        <v>247</v>
      </c>
      <c r="C130" s="89" t="s">
        <v>770</v>
      </c>
      <c r="D130" s="89" t="s">
        <v>4</v>
      </c>
      <c r="E130" s="91" t="s">
        <v>285</v>
      </c>
      <c r="F130" s="7">
        <v>295141</v>
      </c>
      <c r="G130" s="7">
        <v>290092</v>
      </c>
    </row>
    <row r="131" spans="1:7" ht="39.6">
      <c r="A131" s="5">
        <v>145</v>
      </c>
      <c r="B131" s="89" t="s">
        <v>247</v>
      </c>
      <c r="C131" s="89" t="s">
        <v>938</v>
      </c>
      <c r="D131" s="89" t="s">
        <v>0</v>
      </c>
      <c r="E131" s="91" t="s">
        <v>900</v>
      </c>
      <c r="F131" s="7">
        <v>3158000</v>
      </c>
      <c r="G131" s="7">
        <v>3033610</v>
      </c>
    </row>
    <row r="132" spans="1:7">
      <c r="A132" s="5">
        <v>146</v>
      </c>
      <c r="B132" s="89" t="s">
        <v>247</v>
      </c>
      <c r="C132" s="89" t="s">
        <v>938</v>
      </c>
      <c r="D132" s="89" t="s">
        <v>4</v>
      </c>
      <c r="E132" s="91" t="s">
        <v>285</v>
      </c>
      <c r="F132" s="7">
        <v>3158000</v>
      </c>
      <c r="G132" s="7">
        <v>3033610</v>
      </c>
    </row>
    <row r="133" spans="1:7" ht="39.6">
      <c r="A133" s="5">
        <v>149</v>
      </c>
      <c r="B133" s="89" t="s">
        <v>247</v>
      </c>
      <c r="C133" s="89" t="s">
        <v>939</v>
      </c>
      <c r="D133" s="89" t="s">
        <v>0</v>
      </c>
      <c r="E133" s="91" t="s">
        <v>940</v>
      </c>
      <c r="F133" s="7">
        <v>7497102</v>
      </c>
      <c r="G133" s="7">
        <v>0</v>
      </c>
    </row>
    <row r="134" spans="1:7">
      <c r="A134" s="5">
        <v>150</v>
      </c>
      <c r="B134" s="89" t="s">
        <v>247</v>
      </c>
      <c r="C134" s="89" t="s">
        <v>939</v>
      </c>
      <c r="D134" s="89" t="s">
        <v>4</v>
      </c>
      <c r="E134" s="91" t="s">
        <v>285</v>
      </c>
      <c r="F134" s="7">
        <v>7497102</v>
      </c>
      <c r="G134" s="7">
        <v>0</v>
      </c>
    </row>
    <row r="135" spans="1:7">
      <c r="A135" s="5">
        <v>151</v>
      </c>
      <c r="B135" s="89" t="s">
        <v>254</v>
      </c>
      <c r="C135" s="89" t="s">
        <v>147</v>
      </c>
      <c r="D135" s="89" t="s">
        <v>0</v>
      </c>
      <c r="E135" s="91" t="s">
        <v>255</v>
      </c>
      <c r="F135" s="7">
        <v>50000</v>
      </c>
      <c r="G135" s="7">
        <v>50000</v>
      </c>
    </row>
    <row r="136" spans="1:7" s="4" customFormat="1" ht="39.6">
      <c r="A136" s="5">
        <v>152</v>
      </c>
      <c r="B136" s="89" t="s">
        <v>254</v>
      </c>
      <c r="C136" s="89" t="s">
        <v>175</v>
      </c>
      <c r="D136" s="89" t="s">
        <v>0</v>
      </c>
      <c r="E136" s="91" t="s">
        <v>917</v>
      </c>
      <c r="F136" s="7">
        <v>50000</v>
      </c>
      <c r="G136" s="7">
        <v>50000</v>
      </c>
    </row>
    <row r="137" spans="1:7" ht="26.4">
      <c r="A137" s="5">
        <v>153</v>
      </c>
      <c r="B137" s="89" t="s">
        <v>254</v>
      </c>
      <c r="C137" s="89" t="s">
        <v>256</v>
      </c>
      <c r="D137" s="89" t="s">
        <v>0</v>
      </c>
      <c r="E137" s="91" t="s">
        <v>619</v>
      </c>
      <c r="F137" s="7">
        <v>50000</v>
      </c>
      <c r="G137" s="7">
        <v>50000</v>
      </c>
    </row>
    <row r="138" spans="1:7" ht="26.4">
      <c r="A138" s="5">
        <v>154</v>
      </c>
      <c r="B138" s="89" t="s">
        <v>254</v>
      </c>
      <c r="C138" s="89" t="s">
        <v>257</v>
      </c>
      <c r="D138" s="89" t="s">
        <v>0</v>
      </c>
      <c r="E138" s="91" t="s">
        <v>258</v>
      </c>
      <c r="F138" s="7">
        <v>50000</v>
      </c>
      <c r="G138" s="7">
        <v>50000</v>
      </c>
    </row>
    <row r="139" spans="1:7" ht="26.4">
      <c r="A139" s="5">
        <v>155</v>
      </c>
      <c r="B139" s="89" t="s">
        <v>254</v>
      </c>
      <c r="C139" s="89" t="s">
        <v>257</v>
      </c>
      <c r="D139" s="89" t="s">
        <v>2</v>
      </c>
      <c r="E139" s="91" t="s">
        <v>159</v>
      </c>
      <c r="F139" s="7">
        <v>50000</v>
      </c>
      <c r="G139" s="7">
        <v>50000</v>
      </c>
    </row>
    <row r="140" spans="1:7">
      <c r="A140" s="5">
        <v>156</v>
      </c>
      <c r="B140" s="89" t="s">
        <v>259</v>
      </c>
      <c r="C140" s="89" t="s">
        <v>147</v>
      </c>
      <c r="D140" s="89" t="s">
        <v>0</v>
      </c>
      <c r="E140" s="91" t="s">
        <v>260</v>
      </c>
      <c r="F140" s="7">
        <v>2202900</v>
      </c>
      <c r="G140" s="7">
        <v>2067600</v>
      </c>
    </row>
    <row r="141" spans="1:7" ht="39.6">
      <c r="A141" s="5">
        <v>157</v>
      </c>
      <c r="B141" s="89" t="s">
        <v>259</v>
      </c>
      <c r="C141" s="89" t="s">
        <v>175</v>
      </c>
      <c r="D141" s="89" t="s">
        <v>0</v>
      </c>
      <c r="E141" s="91" t="s">
        <v>917</v>
      </c>
      <c r="F141" s="7">
        <v>2202900</v>
      </c>
      <c r="G141" s="7">
        <v>2067600</v>
      </c>
    </row>
    <row r="142" spans="1:7" ht="26.4">
      <c r="A142" s="5">
        <v>158</v>
      </c>
      <c r="B142" s="89" t="s">
        <v>259</v>
      </c>
      <c r="C142" s="89" t="s">
        <v>261</v>
      </c>
      <c r="D142" s="89" t="s">
        <v>0</v>
      </c>
      <c r="E142" s="91" t="s">
        <v>620</v>
      </c>
      <c r="F142" s="7">
        <v>115000</v>
      </c>
      <c r="G142" s="7">
        <v>115000</v>
      </c>
    </row>
    <row r="143" spans="1:7" ht="39.6">
      <c r="A143" s="5">
        <v>159</v>
      </c>
      <c r="B143" s="89" t="s">
        <v>259</v>
      </c>
      <c r="C143" s="89" t="s">
        <v>771</v>
      </c>
      <c r="D143" s="89" t="s">
        <v>0</v>
      </c>
      <c r="E143" s="91" t="s">
        <v>804</v>
      </c>
      <c r="F143" s="7">
        <v>115000</v>
      </c>
      <c r="G143" s="7">
        <v>115000</v>
      </c>
    </row>
    <row r="144" spans="1:7" ht="26.4">
      <c r="A144" s="5">
        <v>160</v>
      </c>
      <c r="B144" s="89" t="s">
        <v>259</v>
      </c>
      <c r="C144" s="89" t="s">
        <v>771</v>
      </c>
      <c r="D144" s="89" t="s">
        <v>2</v>
      </c>
      <c r="E144" s="91" t="s">
        <v>159</v>
      </c>
      <c r="F144" s="7">
        <v>100000</v>
      </c>
      <c r="G144" s="7">
        <v>100000</v>
      </c>
    </row>
    <row r="145" spans="1:7" ht="39.6">
      <c r="A145" s="5">
        <v>161</v>
      </c>
      <c r="B145" s="89" t="s">
        <v>259</v>
      </c>
      <c r="C145" s="89" t="s">
        <v>771</v>
      </c>
      <c r="D145" s="89" t="s">
        <v>124</v>
      </c>
      <c r="E145" s="91" t="s">
        <v>246</v>
      </c>
      <c r="F145" s="7">
        <v>15000</v>
      </c>
      <c r="G145" s="7">
        <v>15000</v>
      </c>
    </row>
    <row r="146" spans="1:7" ht="26.4">
      <c r="A146" s="5">
        <v>162</v>
      </c>
      <c r="B146" s="89" t="s">
        <v>259</v>
      </c>
      <c r="C146" s="89" t="s">
        <v>262</v>
      </c>
      <c r="D146" s="89" t="s">
        <v>0</v>
      </c>
      <c r="E146" s="91" t="s">
        <v>621</v>
      </c>
      <c r="F146" s="7">
        <v>14000</v>
      </c>
      <c r="G146" s="7">
        <v>14000</v>
      </c>
    </row>
    <row r="147" spans="1:7" ht="26.4">
      <c r="A147" s="5">
        <v>163</v>
      </c>
      <c r="B147" s="89" t="s">
        <v>259</v>
      </c>
      <c r="C147" s="89" t="s">
        <v>263</v>
      </c>
      <c r="D147" s="89" t="s">
        <v>0</v>
      </c>
      <c r="E147" s="91" t="s">
        <v>264</v>
      </c>
      <c r="F147" s="7">
        <v>14000</v>
      </c>
      <c r="G147" s="7">
        <v>14000</v>
      </c>
    </row>
    <row r="148" spans="1:7" ht="26.4">
      <c r="A148" s="5">
        <v>164</v>
      </c>
      <c r="B148" s="89" t="s">
        <v>259</v>
      </c>
      <c r="C148" s="89" t="s">
        <v>263</v>
      </c>
      <c r="D148" s="89" t="s">
        <v>2</v>
      </c>
      <c r="E148" s="91" t="s">
        <v>159</v>
      </c>
      <c r="F148" s="7">
        <v>14000</v>
      </c>
      <c r="G148" s="7">
        <v>14000</v>
      </c>
    </row>
    <row r="149" spans="1:7" ht="26.4">
      <c r="A149" s="5">
        <v>165</v>
      </c>
      <c r="B149" s="89" t="s">
        <v>259</v>
      </c>
      <c r="C149" s="89" t="s">
        <v>265</v>
      </c>
      <c r="D149" s="89" t="s">
        <v>0</v>
      </c>
      <c r="E149" s="91" t="s">
        <v>622</v>
      </c>
      <c r="F149" s="7">
        <v>900600</v>
      </c>
      <c r="G149" s="7">
        <v>900600</v>
      </c>
    </row>
    <row r="150" spans="1:7">
      <c r="A150" s="5">
        <v>166</v>
      </c>
      <c r="B150" s="89" t="s">
        <v>259</v>
      </c>
      <c r="C150" s="89" t="s">
        <v>266</v>
      </c>
      <c r="D150" s="89" t="s">
        <v>0</v>
      </c>
      <c r="E150" s="91" t="s">
        <v>267</v>
      </c>
      <c r="F150" s="7">
        <v>100600</v>
      </c>
      <c r="G150" s="7">
        <v>100600</v>
      </c>
    </row>
    <row r="151" spans="1:7" ht="26.4">
      <c r="A151" s="5">
        <v>167</v>
      </c>
      <c r="B151" s="89" t="s">
        <v>259</v>
      </c>
      <c r="C151" s="89" t="s">
        <v>266</v>
      </c>
      <c r="D151" s="89" t="s">
        <v>2</v>
      </c>
      <c r="E151" s="91" t="s">
        <v>159</v>
      </c>
      <c r="F151" s="7">
        <v>100600</v>
      </c>
      <c r="G151" s="7">
        <v>100600</v>
      </c>
    </row>
    <row r="152" spans="1:7" ht="39.6">
      <c r="A152" s="5">
        <v>172</v>
      </c>
      <c r="B152" s="89" t="s">
        <v>259</v>
      </c>
      <c r="C152" s="89" t="s">
        <v>941</v>
      </c>
      <c r="D152" s="89" t="s">
        <v>0</v>
      </c>
      <c r="E152" s="91" t="s">
        <v>942</v>
      </c>
      <c r="F152" s="7">
        <v>800000</v>
      </c>
      <c r="G152" s="7">
        <v>800000</v>
      </c>
    </row>
    <row r="153" spans="1:7" ht="26.4">
      <c r="A153" s="5">
        <v>173</v>
      </c>
      <c r="B153" s="89" t="s">
        <v>259</v>
      </c>
      <c r="C153" s="89" t="s">
        <v>941</v>
      </c>
      <c r="D153" s="89" t="s">
        <v>2</v>
      </c>
      <c r="E153" s="91" t="s">
        <v>159</v>
      </c>
      <c r="F153" s="7">
        <v>800000</v>
      </c>
      <c r="G153" s="7">
        <v>800000</v>
      </c>
    </row>
    <row r="154" spans="1:7" ht="36">
      <c r="A154" s="5">
        <v>174</v>
      </c>
      <c r="B154" s="89" t="s">
        <v>259</v>
      </c>
      <c r="C154" s="89" t="s">
        <v>268</v>
      </c>
      <c r="D154" s="89" t="s">
        <v>0</v>
      </c>
      <c r="E154" s="124" t="s">
        <v>269</v>
      </c>
      <c r="F154" s="7">
        <v>80000</v>
      </c>
      <c r="G154" s="7">
        <v>80000</v>
      </c>
    </row>
    <row r="155" spans="1:7" ht="39.6">
      <c r="A155" s="5">
        <v>175</v>
      </c>
      <c r="B155" s="89" t="s">
        <v>259</v>
      </c>
      <c r="C155" s="89" t="s">
        <v>270</v>
      </c>
      <c r="D155" s="89" t="s">
        <v>0</v>
      </c>
      <c r="E155" s="91" t="s">
        <v>271</v>
      </c>
      <c r="F155" s="7">
        <v>80000</v>
      </c>
      <c r="G155" s="7">
        <v>80000</v>
      </c>
    </row>
    <row r="156" spans="1:7" ht="26.4">
      <c r="A156" s="5">
        <v>176</v>
      </c>
      <c r="B156" s="89" t="s">
        <v>259</v>
      </c>
      <c r="C156" s="89" t="s">
        <v>270</v>
      </c>
      <c r="D156" s="89" t="s">
        <v>2</v>
      </c>
      <c r="E156" s="91" t="s">
        <v>159</v>
      </c>
      <c r="F156" s="7">
        <v>80000</v>
      </c>
      <c r="G156" s="7">
        <v>80000</v>
      </c>
    </row>
    <row r="157" spans="1:7" ht="26.4">
      <c r="A157" s="5">
        <v>177</v>
      </c>
      <c r="B157" s="89" t="s">
        <v>259</v>
      </c>
      <c r="C157" s="89" t="s">
        <v>272</v>
      </c>
      <c r="D157" s="89" t="s">
        <v>0</v>
      </c>
      <c r="E157" s="91" t="s">
        <v>623</v>
      </c>
      <c r="F157" s="7">
        <v>1093300</v>
      </c>
      <c r="G157" s="7">
        <v>958000</v>
      </c>
    </row>
    <row r="158" spans="1:7" ht="26.4">
      <c r="A158" s="5">
        <v>178</v>
      </c>
      <c r="B158" s="89" t="s">
        <v>259</v>
      </c>
      <c r="C158" s="89" t="s">
        <v>273</v>
      </c>
      <c r="D158" s="89" t="s">
        <v>0</v>
      </c>
      <c r="E158" s="91" t="s">
        <v>274</v>
      </c>
      <c r="F158" s="7">
        <v>1018700</v>
      </c>
      <c r="G158" s="7">
        <v>881700</v>
      </c>
    </row>
    <row r="159" spans="1:7" ht="26.4">
      <c r="A159" s="5">
        <v>179</v>
      </c>
      <c r="B159" s="89" t="s">
        <v>259</v>
      </c>
      <c r="C159" s="89" t="s">
        <v>273</v>
      </c>
      <c r="D159" s="89" t="s">
        <v>2</v>
      </c>
      <c r="E159" s="91" t="s">
        <v>159</v>
      </c>
      <c r="F159" s="7">
        <v>1018700</v>
      </c>
      <c r="G159" s="7">
        <v>881700</v>
      </c>
    </row>
    <row r="160" spans="1:7" ht="26.4">
      <c r="A160" s="5">
        <v>182</v>
      </c>
      <c r="B160" s="89" t="s">
        <v>259</v>
      </c>
      <c r="C160" s="89" t="s">
        <v>275</v>
      </c>
      <c r="D160" s="89" t="s">
        <v>0</v>
      </c>
      <c r="E160" s="91" t="s">
        <v>997</v>
      </c>
      <c r="F160" s="7">
        <v>74600</v>
      </c>
      <c r="G160" s="7">
        <v>76300</v>
      </c>
    </row>
    <row r="161" spans="1:7" ht="26.4">
      <c r="A161" s="5">
        <v>183</v>
      </c>
      <c r="B161" s="89" t="s">
        <v>259</v>
      </c>
      <c r="C161" s="89" t="s">
        <v>275</v>
      </c>
      <c r="D161" s="89" t="s">
        <v>2</v>
      </c>
      <c r="E161" s="91" t="s">
        <v>159</v>
      </c>
      <c r="F161" s="7">
        <v>74600</v>
      </c>
      <c r="G161" s="7">
        <v>76300</v>
      </c>
    </row>
    <row r="162" spans="1:7" s="4" customFormat="1">
      <c r="A162" s="3">
        <v>184</v>
      </c>
      <c r="B162" s="95" t="s">
        <v>276</v>
      </c>
      <c r="C162" s="95" t="s">
        <v>147</v>
      </c>
      <c r="D162" s="95" t="s">
        <v>0</v>
      </c>
      <c r="E162" s="90" t="s">
        <v>624</v>
      </c>
      <c r="F162" s="8">
        <v>139175416.74000001</v>
      </c>
      <c r="G162" s="8">
        <v>19098270</v>
      </c>
    </row>
    <row r="163" spans="1:7">
      <c r="A163" s="5">
        <v>185</v>
      </c>
      <c r="B163" s="89" t="s">
        <v>277</v>
      </c>
      <c r="C163" s="89" t="s">
        <v>147</v>
      </c>
      <c r="D163" s="89" t="s">
        <v>0</v>
      </c>
      <c r="E163" s="91" t="s">
        <v>278</v>
      </c>
      <c r="F163" s="7">
        <v>61508605.420000002</v>
      </c>
      <c r="G163" s="7">
        <v>464420</v>
      </c>
    </row>
    <row r="164" spans="1:7" ht="39.6">
      <c r="A164" s="5">
        <v>186</v>
      </c>
      <c r="B164" s="89" t="s">
        <v>277</v>
      </c>
      <c r="C164" s="89" t="s">
        <v>175</v>
      </c>
      <c r="D164" s="89" t="s">
        <v>0</v>
      </c>
      <c r="E164" s="91" t="s">
        <v>917</v>
      </c>
      <c r="F164" s="7">
        <v>61076685.420000002</v>
      </c>
      <c r="G164" s="7">
        <v>32500</v>
      </c>
    </row>
    <row r="165" spans="1:7" ht="26.4">
      <c r="A165" s="5">
        <v>187</v>
      </c>
      <c r="B165" s="89" t="s">
        <v>277</v>
      </c>
      <c r="C165" s="89" t="s">
        <v>279</v>
      </c>
      <c r="D165" s="89" t="s">
        <v>0</v>
      </c>
      <c r="E165" s="91" t="s">
        <v>284</v>
      </c>
      <c r="F165" s="7">
        <v>61076685.420000002</v>
      </c>
      <c r="G165" s="7">
        <v>32500</v>
      </c>
    </row>
    <row r="166" spans="1:7" ht="26.4">
      <c r="A166" s="5">
        <v>188</v>
      </c>
      <c r="B166" s="89" t="s">
        <v>277</v>
      </c>
      <c r="C166" s="89" t="s">
        <v>280</v>
      </c>
      <c r="D166" s="89" t="s">
        <v>0</v>
      </c>
      <c r="E166" s="91" t="s">
        <v>281</v>
      </c>
      <c r="F166" s="7">
        <v>1147350</v>
      </c>
      <c r="G166" s="7">
        <v>0</v>
      </c>
    </row>
    <row r="167" spans="1:7" ht="26.4">
      <c r="A167" s="5">
        <v>189</v>
      </c>
      <c r="B167" s="89" t="s">
        <v>277</v>
      </c>
      <c r="C167" s="89" t="s">
        <v>280</v>
      </c>
      <c r="D167" s="89" t="s">
        <v>2</v>
      </c>
      <c r="E167" s="91" t="s">
        <v>159</v>
      </c>
      <c r="F167" s="7">
        <v>1147350</v>
      </c>
      <c r="G167" s="7">
        <v>0</v>
      </c>
    </row>
    <row r="168" spans="1:7" ht="39.6">
      <c r="A168" s="5">
        <v>190</v>
      </c>
      <c r="B168" s="89" t="s">
        <v>277</v>
      </c>
      <c r="C168" s="89" t="s">
        <v>282</v>
      </c>
      <c r="D168" s="89" t="s">
        <v>0</v>
      </c>
      <c r="E168" s="91" t="s">
        <v>283</v>
      </c>
      <c r="F168" s="7">
        <v>32500</v>
      </c>
      <c r="G168" s="7">
        <v>32500</v>
      </c>
    </row>
    <row r="169" spans="1:7" ht="39.6">
      <c r="A169" s="5">
        <v>191</v>
      </c>
      <c r="B169" s="89" t="s">
        <v>277</v>
      </c>
      <c r="C169" s="89" t="s">
        <v>282</v>
      </c>
      <c r="D169" s="89" t="s">
        <v>124</v>
      </c>
      <c r="E169" s="91" t="s">
        <v>246</v>
      </c>
      <c r="F169" s="7">
        <v>32500</v>
      </c>
      <c r="G169" s="7">
        <v>32500</v>
      </c>
    </row>
    <row r="170" spans="1:7" ht="36">
      <c r="A170" s="5">
        <v>192</v>
      </c>
      <c r="B170" s="89" t="s">
        <v>277</v>
      </c>
      <c r="C170" s="89" t="s">
        <v>983</v>
      </c>
      <c r="D170" s="89" t="s">
        <v>0</v>
      </c>
      <c r="E170" s="124" t="s">
        <v>998</v>
      </c>
      <c r="F170" s="7">
        <v>55809078.810000002</v>
      </c>
      <c r="G170" s="7">
        <v>0</v>
      </c>
    </row>
    <row r="171" spans="1:7">
      <c r="A171" s="5">
        <v>193</v>
      </c>
      <c r="B171" s="89" t="s">
        <v>277</v>
      </c>
      <c r="C171" s="89" t="s">
        <v>983</v>
      </c>
      <c r="D171" s="89" t="s">
        <v>4</v>
      </c>
      <c r="E171" s="91" t="s">
        <v>285</v>
      </c>
      <c r="F171" s="7">
        <v>55809078.810000002</v>
      </c>
      <c r="G171" s="7">
        <v>0</v>
      </c>
    </row>
    <row r="172" spans="1:7" ht="26.4">
      <c r="A172" s="5">
        <v>194</v>
      </c>
      <c r="B172" s="89" t="s">
        <v>277</v>
      </c>
      <c r="C172" s="89" t="s">
        <v>985</v>
      </c>
      <c r="D172" s="89" t="s">
        <v>0</v>
      </c>
      <c r="E172" s="91" t="s">
        <v>999</v>
      </c>
      <c r="F172" s="7">
        <v>4087756.61</v>
      </c>
      <c r="G172" s="7">
        <v>0</v>
      </c>
    </row>
    <row r="173" spans="1:7">
      <c r="A173" s="5">
        <v>195</v>
      </c>
      <c r="B173" s="89" t="s">
        <v>277</v>
      </c>
      <c r="C173" s="89" t="s">
        <v>985</v>
      </c>
      <c r="D173" s="89" t="s">
        <v>4</v>
      </c>
      <c r="E173" s="91" t="s">
        <v>285</v>
      </c>
      <c r="F173" s="7">
        <v>4087756.61</v>
      </c>
      <c r="G173" s="7">
        <v>0</v>
      </c>
    </row>
    <row r="174" spans="1:7">
      <c r="A174" s="5">
        <v>198</v>
      </c>
      <c r="B174" s="89" t="s">
        <v>277</v>
      </c>
      <c r="C174" s="89" t="s">
        <v>150</v>
      </c>
      <c r="D174" s="89" t="s">
        <v>0</v>
      </c>
      <c r="E174" s="91" t="s">
        <v>151</v>
      </c>
      <c r="F174" s="7">
        <v>431920</v>
      </c>
      <c r="G174" s="7">
        <v>431920</v>
      </c>
    </row>
    <row r="175" spans="1:7">
      <c r="A175" s="5">
        <v>201</v>
      </c>
      <c r="B175" s="89" t="s">
        <v>277</v>
      </c>
      <c r="C175" s="89" t="s">
        <v>286</v>
      </c>
      <c r="D175" s="89" t="s">
        <v>0</v>
      </c>
      <c r="E175" s="91" t="s">
        <v>287</v>
      </c>
      <c r="F175" s="7">
        <v>431920</v>
      </c>
      <c r="G175" s="7">
        <v>431920</v>
      </c>
    </row>
    <row r="176" spans="1:7" ht="26.4">
      <c r="A176" s="5">
        <v>202</v>
      </c>
      <c r="B176" s="89" t="s">
        <v>277</v>
      </c>
      <c r="C176" s="89" t="s">
        <v>286</v>
      </c>
      <c r="D176" s="89" t="s">
        <v>2</v>
      </c>
      <c r="E176" s="91" t="s">
        <v>159</v>
      </c>
      <c r="F176" s="7">
        <v>431920</v>
      </c>
      <c r="G176" s="7">
        <v>431920</v>
      </c>
    </row>
    <row r="177" spans="1:7" s="4" customFormat="1">
      <c r="A177" s="5">
        <v>203</v>
      </c>
      <c r="B177" s="89" t="s">
        <v>288</v>
      </c>
      <c r="C177" s="89" t="s">
        <v>147</v>
      </c>
      <c r="D177" s="89" t="s">
        <v>0</v>
      </c>
      <c r="E177" s="91" t="s">
        <v>289</v>
      </c>
      <c r="F177" s="7">
        <v>6414441</v>
      </c>
      <c r="G177" s="7">
        <v>1000000</v>
      </c>
    </row>
    <row r="178" spans="1:7" ht="39.6">
      <c r="A178" s="5">
        <v>204</v>
      </c>
      <c r="B178" s="89" t="s">
        <v>288</v>
      </c>
      <c r="C178" s="89" t="s">
        <v>175</v>
      </c>
      <c r="D178" s="89" t="s">
        <v>0</v>
      </c>
      <c r="E178" s="91" t="s">
        <v>917</v>
      </c>
      <c r="F178" s="7">
        <v>1640407</v>
      </c>
      <c r="G178" s="7">
        <v>1000000</v>
      </c>
    </row>
    <row r="179" spans="1:7" s="4" customFormat="1" ht="39.6">
      <c r="A179" s="5">
        <v>205</v>
      </c>
      <c r="B179" s="89" t="s">
        <v>288</v>
      </c>
      <c r="C179" s="89" t="s">
        <v>290</v>
      </c>
      <c r="D179" s="89" t="s">
        <v>0</v>
      </c>
      <c r="E179" s="91" t="s">
        <v>291</v>
      </c>
      <c r="F179" s="7">
        <v>1640407</v>
      </c>
      <c r="G179" s="7">
        <v>1000000</v>
      </c>
    </row>
    <row r="180" spans="1:7" ht="26.4">
      <c r="A180" s="5">
        <v>208</v>
      </c>
      <c r="B180" s="89" t="s">
        <v>288</v>
      </c>
      <c r="C180" s="89" t="s">
        <v>625</v>
      </c>
      <c r="D180" s="89" t="s">
        <v>0</v>
      </c>
      <c r="E180" s="91" t="s">
        <v>626</v>
      </c>
      <c r="F180" s="7">
        <v>1640407</v>
      </c>
      <c r="G180" s="7">
        <v>1000000</v>
      </c>
    </row>
    <row r="181" spans="1:7" s="4" customFormat="1" ht="26.4">
      <c r="A181" s="5">
        <v>209</v>
      </c>
      <c r="B181" s="89" t="s">
        <v>288</v>
      </c>
      <c r="C181" s="89" t="s">
        <v>625</v>
      </c>
      <c r="D181" s="89" t="s">
        <v>2</v>
      </c>
      <c r="E181" s="91" t="s">
        <v>159</v>
      </c>
      <c r="F181" s="7">
        <v>1640407</v>
      </c>
      <c r="G181" s="7">
        <v>1000000</v>
      </c>
    </row>
    <row r="182" spans="1:7" ht="39.6">
      <c r="A182" s="5">
        <v>212</v>
      </c>
      <c r="B182" s="89" t="s">
        <v>288</v>
      </c>
      <c r="C182" s="89" t="s">
        <v>249</v>
      </c>
      <c r="D182" s="89" t="s">
        <v>0</v>
      </c>
      <c r="E182" s="91" t="s">
        <v>918</v>
      </c>
      <c r="F182" s="7">
        <v>4774034</v>
      </c>
      <c r="G182" s="7">
        <v>0</v>
      </c>
    </row>
    <row r="183" spans="1:7" ht="26.4">
      <c r="A183" s="5">
        <v>220</v>
      </c>
      <c r="B183" s="89" t="s">
        <v>288</v>
      </c>
      <c r="C183" s="89" t="s">
        <v>292</v>
      </c>
      <c r="D183" s="89" t="s">
        <v>0</v>
      </c>
      <c r="E183" s="91" t="s">
        <v>293</v>
      </c>
      <c r="F183" s="7">
        <v>4774034</v>
      </c>
      <c r="G183" s="7">
        <v>0</v>
      </c>
    </row>
    <row r="184" spans="1:7" ht="39.6">
      <c r="A184" s="5">
        <v>231</v>
      </c>
      <c r="B184" s="89" t="s">
        <v>288</v>
      </c>
      <c r="C184" s="89" t="s">
        <v>943</v>
      </c>
      <c r="D184" s="89" t="s">
        <v>0</v>
      </c>
      <c r="E184" s="91" t="s">
        <v>944</v>
      </c>
      <c r="F184" s="7">
        <v>4774034</v>
      </c>
      <c r="G184" s="7">
        <v>0</v>
      </c>
    </row>
    <row r="185" spans="1:7">
      <c r="A185" s="5">
        <v>232</v>
      </c>
      <c r="B185" s="89" t="s">
        <v>288</v>
      </c>
      <c r="C185" s="89" t="s">
        <v>943</v>
      </c>
      <c r="D185" s="89" t="s">
        <v>4</v>
      </c>
      <c r="E185" s="91" t="s">
        <v>285</v>
      </c>
      <c r="F185" s="7">
        <v>4774034</v>
      </c>
      <c r="G185" s="7">
        <v>0</v>
      </c>
    </row>
    <row r="186" spans="1:7">
      <c r="A186" s="5">
        <v>240</v>
      </c>
      <c r="B186" s="89" t="s">
        <v>294</v>
      </c>
      <c r="C186" s="89" t="s">
        <v>147</v>
      </c>
      <c r="D186" s="89" t="s">
        <v>0</v>
      </c>
      <c r="E186" s="91" t="s">
        <v>295</v>
      </c>
      <c r="F186" s="7">
        <v>66177888.32</v>
      </c>
      <c r="G186" s="7">
        <v>12578700</v>
      </c>
    </row>
    <row r="187" spans="1:7" ht="39.6">
      <c r="A187" s="5">
        <v>241</v>
      </c>
      <c r="B187" s="89" t="s">
        <v>294</v>
      </c>
      <c r="C187" s="89" t="s">
        <v>175</v>
      </c>
      <c r="D187" s="89" t="s">
        <v>0</v>
      </c>
      <c r="E187" s="91" t="s">
        <v>917</v>
      </c>
      <c r="F187" s="7">
        <v>1200000</v>
      </c>
      <c r="G187" s="7">
        <v>460000</v>
      </c>
    </row>
    <row r="188" spans="1:7" ht="26.4">
      <c r="A188" s="5">
        <v>242</v>
      </c>
      <c r="B188" s="89" t="s">
        <v>294</v>
      </c>
      <c r="C188" s="89" t="s">
        <v>279</v>
      </c>
      <c r="D188" s="89" t="s">
        <v>0</v>
      </c>
      <c r="E188" s="91" t="s">
        <v>284</v>
      </c>
      <c r="F188" s="7">
        <v>1200000</v>
      </c>
      <c r="G188" s="7">
        <v>460000</v>
      </c>
    </row>
    <row r="189" spans="1:7">
      <c r="A189" s="5">
        <v>243</v>
      </c>
      <c r="B189" s="89" t="s">
        <v>294</v>
      </c>
      <c r="C189" s="89" t="s">
        <v>677</v>
      </c>
      <c r="D189" s="89" t="s">
        <v>0</v>
      </c>
      <c r="E189" s="91" t="s">
        <v>678</v>
      </c>
      <c r="F189" s="7">
        <v>1200000</v>
      </c>
      <c r="G189" s="7">
        <v>460000</v>
      </c>
    </row>
    <row r="190" spans="1:7" ht="26.4">
      <c r="A190" s="5">
        <v>244</v>
      </c>
      <c r="B190" s="89" t="s">
        <v>294</v>
      </c>
      <c r="C190" s="89" t="s">
        <v>677</v>
      </c>
      <c r="D190" s="89" t="s">
        <v>2</v>
      </c>
      <c r="E190" s="91" t="s">
        <v>159</v>
      </c>
      <c r="F190" s="7">
        <v>1200000</v>
      </c>
      <c r="G190" s="7">
        <v>460000</v>
      </c>
    </row>
    <row r="191" spans="1:7" ht="39.6">
      <c r="A191" s="5">
        <v>252</v>
      </c>
      <c r="B191" s="89" t="s">
        <v>294</v>
      </c>
      <c r="C191" s="89" t="s">
        <v>249</v>
      </c>
      <c r="D191" s="89" t="s">
        <v>0</v>
      </c>
      <c r="E191" s="91" t="s">
        <v>918</v>
      </c>
      <c r="F191" s="7">
        <v>2268700</v>
      </c>
      <c r="G191" s="7">
        <v>6518700</v>
      </c>
    </row>
    <row r="192" spans="1:7" ht="39.6">
      <c r="A192" s="5">
        <v>253</v>
      </c>
      <c r="B192" s="89" t="s">
        <v>294</v>
      </c>
      <c r="C192" s="89" t="s">
        <v>296</v>
      </c>
      <c r="D192" s="89" t="s">
        <v>0</v>
      </c>
      <c r="E192" s="91" t="s">
        <v>628</v>
      </c>
      <c r="F192" s="7">
        <v>2268700</v>
      </c>
      <c r="G192" s="7">
        <v>6518700</v>
      </c>
    </row>
    <row r="193" spans="1:7" ht="26.4">
      <c r="A193" s="5">
        <v>254</v>
      </c>
      <c r="B193" s="89" t="s">
        <v>294</v>
      </c>
      <c r="C193" s="89" t="s">
        <v>297</v>
      </c>
      <c r="D193" s="89" t="s">
        <v>0</v>
      </c>
      <c r="E193" s="91" t="s">
        <v>298</v>
      </c>
      <c r="F193" s="7">
        <v>2268700</v>
      </c>
      <c r="G193" s="7">
        <v>6518700</v>
      </c>
    </row>
    <row r="194" spans="1:7" ht="26.4">
      <c r="A194" s="5">
        <v>255</v>
      </c>
      <c r="B194" s="89" t="s">
        <v>294</v>
      </c>
      <c r="C194" s="89" t="s">
        <v>297</v>
      </c>
      <c r="D194" s="89" t="s">
        <v>2</v>
      </c>
      <c r="E194" s="91" t="s">
        <v>159</v>
      </c>
      <c r="F194" s="7">
        <v>0</v>
      </c>
      <c r="G194" s="7">
        <v>1250000</v>
      </c>
    </row>
    <row r="195" spans="1:7">
      <c r="A195" s="5">
        <v>256</v>
      </c>
      <c r="B195" s="89" t="s">
        <v>294</v>
      </c>
      <c r="C195" s="89" t="s">
        <v>297</v>
      </c>
      <c r="D195" s="89" t="s">
        <v>125</v>
      </c>
      <c r="E195" s="91" t="s">
        <v>235</v>
      </c>
      <c r="F195" s="7">
        <v>2268700</v>
      </c>
      <c r="G195" s="7">
        <v>5268700</v>
      </c>
    </row>
    <row r="196" spans="1:7" ht="39.6">
      <c r="A196" s="5">
        <v>257</v>
      </c>
      <c r="B196" s="89" t="s">
        <v>294</v>
      </c>
      <c r="C196" s="89" t="s">
        <v>299</v>
      </c>
      <c r="D196" s="89" t="s">
        <v>0</v>
      </c>
      <c r="E196" s="91" t="s">
        <v>732</v>
      </c>
      <c r="F196" s="7">
        <v>59633222.32</v>
      </c>
      <c r="G196" s="7">
        <v>500000</v>
      </c>
    </row>
    <row r="197" spans="1:7" ht="39.6">
      <c r="A197" s="5">
        <v>258</v>
      </c>
      <c r="B197" s="89" t="s">
        <v>294</v>
      </c>
      <c r="C197" s="89" t="s">
        <v>300</v>
      </c>
      <c r="D197" s="89" t="s">
        <v>0</v>
      </c>
      <c r="E197" s="91" t="s">
        <v>301</v>
      </c>
      <c r="F197" s="7">
        <v>950000</v>
      </c>
      <c r="G197" s="7">
        <v>0</v>
      </c>
    </row>
    <row r="198" spans="1:7" ht="26.4">
      <c r="A198" s="5">
        <v>259</v>
      </c>
      <c r="B198" s="89" t="s">
        <v>294</v>
      </c>
      <c r="C198" s="89" t="s">
        <v>300</v>
      </c>
      <c r="D198" s="89" t="s">
        <v>2</v>
      </c>
      <c r="E198" s="91" t="s">
        <v>159</v>
      </c>
      <c r="F198" s="7">
        <v>950000</v>
      </c>
      <c r="G198" s="7">
        <v>0</v>
      </c>
    </row>
    <row r="199" spans="1:7" ht="26.4">
      <c r="A199" s="5">
        <v>260</v>
      </c>
      <c r="B199" s="89" t="s">
        <v>294</v>
      </c>
      <c r="C199" s="89" t="s">
        <v>788</v>
      </c>
      <c r="D199" s="89" t="s">
        <v>0</v>
      </c>
      <c r="E199" s="91" t="s">
        <v>811</v>
      </c>
      <c r="F199" s="7">
        <v>500000</v>
      </c>
      <c r="G199" s="7">
        <v>500000</v>
      </c>
    </row>
    <row r="200" spans="1:7" ht="26.4">
      <c r="A200" s="5">
        <v>261</v>
      </c>
      <c r="B200" s="89" t="s">
        <v>294</v>
      </c>
      <c r="C200" s="89" t="s">
        <v>788</v>
      </c>
      <c r="D200" s="89" t="s">
        <v>2</v>
      </c>
      <c r="E200" s="91" t="s">
        <v>159</v>
      </c>
      <c r="F200" s="7">
        <v>500000</v>
      </c>
      <c r="G200" s="7">
        <v>500000</v>
      </c>
    </row>
    <row r="201" spans="1:7" ht="26.4">
      <c r="A201" s="5">
        <v>262</v>
      </c>
      <c r="B201" s="89" t="s">
        <v>294</v>
      </c>
      <c r="C201" s="89" t="s">
        <v>629</v>
      </c>
      <c r="D201" s="89" t="s">
        <v>0</v>
      </c>
      <c r="E201" s="91" t="s">
        <v>630</v>
      </c>
      <c r="F201" s="7">
        <v>58183222.32</v>
      </c>
      <c r="G201" s="7">
        <v>0</v>
      </c>
    </row>
    <row r="202" spans="1:7" ht="26.4">
      <c r="A202" s="5">
        <v>263</v>
      </c>
      <c r="B202" s="89" t="s">
        <v>294</v>
      </c>
      <c r="C202" s="89" t="s">
        <v>629</v>
      </c>
      <c r="D202" s="89" t="s">
        <v>2</v>
      </c>
      <c r="E202" s="91" t="s">
        <v>159</v>
      </c>
      <c r="F202" s="7">
        <v>58183222.32</v>
      </c>
      <c r="G202" s="7">
        <v>0</v>
      </c>
    </row>
    <row r="203" spans="1:7">
      <c r="A203" s="5">
        <v>264</v>
      </c>
      <c r="B203" s="89" t="s">
        <v>294</v>
      </c>
      <c r="C203" s="89" t="s">
        <v>150</v>
      </c>
      <c r="D203" s="89" t="s">
        <v>0</v>
      </c>
      <c r="E203" s="91" t="s">
        <v>151</v>
      </c>
      <c r="F203" s="7">
        <v>3075966</v>
      </c>
      <c r="G203" s="7">
        <v>5100000</v>
      </c>
    </row>
    <row r="204" spans="1:7">
      <c r="A204" s="5">
        <v>265</v>
      </c>
      <c r="B204" s="89" t="s">
        <v>294</v>
      </c>
      <c r="C204" s="89" t="s">
        <v>302</v>
      </c>
      <c r="D204" s="89" t="s">
        <v>0</v>
      </c>
      <c r="E204" s="91" t="s">
        <v>303</v>
      </c>
      <c r="F204" s="7">
        <v>3075966</v>
      </c>
      <c r="G204" s="7">
        <v>5100000</v>
      </c>
    </row>
    <row r="205" spans="1:7" ht="26.4">
      <c r="A205" s="5">
        <v>266</v>
      </c>
      <c r="B205" s="89" t="s">
        <v>294</v>
      </c>
      <c r="C205" s="89" t="s">
        <v>302</v>
      </c>
      <c r="D205" s="89" t="s">
        <v>2</v>
      </c>
      <c r="E205" s="91" t="s">
        <v>159</v>
      </c>
      <c r="F205" s="7">
        <v>3075966</v>
      </c>
      <c r="G205" s="7">
        <v>5100000</v>
      </c>
    </row>
    <row r="206" spans="1:7">
      <c r="A206" s="5">
        <v>267</v>
      </c>
      <c r="B206" s="89" t="s">
        <v>304</v>
      </c>
      <c r="C206" s="89" t="s">
        <v>147</v>
      </c>
      <c r="D206" s="89" t="s">
        <v>0</v>
      </c>
      <c r="E206" s="91" t="s">
        <v>305</v>
      </c>
      <c r="F206" s="7">
        <v>5074482</v>
      </c>
      <c r="G206" s="7">
        <v>5055150</v>
      </c>
    </row>
    <row r="207" spans="1:7">
      <c r="A207" s="5">
        <v>274</v>
      </c>
      <c r="B207" s="89" t="s">
        <v>304</v>
      </c>
      <c r="C207" s="89" t="s">
        <v>150</v>
      </c>
      <c r="D207" s="89" t="s">
        <v>0</v>
      </c>
      <c r="E207" s="91" t="s">
        <v>151</v>
      </c>
      <c r="F207" s="7">
        <v>5074482</v>
      </c>
      <c r="G207" s="7">
        <v>5055150</v>
      </c>
    </row>
    <row r="208" spans="1:7" s="4" customFormat="1" ht="60">
      <c r="A208" s="5">
        <v>275</v>
      </c>
      <c r="B208" s="89" t="s">
        <v>304</v>
      </c>
      <c r="C208" s="89" t="s">
        <v>945</v>
      </c>
      <c r="D208" s="89" t="s">
        <v>0</v>
      </c>
      <c r="E208" s="124" t="s">
        <v>946</v>
      </c>
      <c r="F208" s="7">
        <v>27000</v>
      </c>
      <c r="G208" s="7">
        <v>38000</v>
      </c>
    </row>
    <row r="209" spans="1:7" ht="39.6">
      <c r="A209" s="5">
        <v>276</v>
      </c>
      <c r="B209" s="89" t="s">
        <v>304</v>
      </c>
      <c r="C209" s="89" t="s">
        <v>945</v>
      </c>
      <c r="D209" s="89" t="s">
        <v>124</v>
      </c>
      <c r="E209" s="91" t="s">
        <v>246</v>
      </c>
      <c r="F209" s="7">
        <v>27000</v>
      </c>
      <c r="G209" s="7">
        <v>38000</v>
      </c>
    </row>
    <row r="210" spans="1:7">
      <c r="A210" s="5">
        <v>277</v>
      </c>
      <c r="B210" s="89" t="s">
        <v>304</v>
      </c>
      <c r="C210" s="89" t="s">
        <v>192</v>
      </c>
      <c r="D210" s="89" t="s">
        <v>0</v>
      </c>
      <c r="E210" s="91" t="s">
        <v>193</v>
      </c>
      <c r="F210" s="7">
        <v>5047482</v>
      </c>
      <c r="G210" s="7">
        <v>5017150</v>
      </c>
    </row>
    <row r="211" spans="1:7">
      <c r="A211" s="5">
        <v>278</v>
      </c>
      <c r="B211" s="89" t="s">
        <v>304</v>
      </c>
      <c r="C211" s="89" t="s">
        <v>192</v>
      </c>
      <c r="D211" s="89" t="s">
        <v>3</v>
      </c>
      <c r="E211" s="91" t="s">
        <v>611</v>
      </c>
      <c r="F211" s="7">
        <v>4447482</v>
      </c>
      <c r="G211" s="7">
        <v>4417150</v>
      </c>
    </row>
    <row r="212" spans="1:7" ht="26.4">
      <c r="A212" s="5">
        <v>279</v>
      </c>
      <c r="B212" s="89" t="s">
        <v>304</v>
      </c>
      <c r="C212" s="89" t="s">
        <v>192</v>
      </c>
      <c r="D212" s="89" t="s">
        <v>2</v>
      </c>
      <c r="E212" s="91" t="s">
        <v>159</v>
      </c>
      <c r="F212" s="7">
        <v>600000</v>
      </c>
      <c r="G212" s="7">
        <v>600000</v>
      </c>
    </row>
    <row r="213" spans="1:7" s="4" customFormat="1">
      <c r="A213" s="3">
        <v>281</v>
      </c>
      <c r="B213" s="95" t="s">
        <v>306</v>
      </c>
      <c r="C213" s="95" t="s">
        <v>147</v>
      </c>
      <c r="D213" s="95" t="s">
        <v>0</v>
      </c>
      <c r="E213" s="90" t="s">
        <v>631</v>
      </c>
      <c r="F213" s="8">
        <v>320000</v>
      </c>
      <c r="G213" s="8">
        <v>325000</v>
      </c>
    </row>
    <row r="214" spans="1:7" ht="26.4">
      <c r="A214" s="5">
        <v>282</v>
      </c>
      <c r="B214" s="89" t="s">
        <v>307</v>
      </c>
      <c r="C214" s="89" t="s">
        <v>147</v>
      </c>
      <c r="D214" s="89" t="s">
        <v>0</v>
      </c>
      <c r="E214" s="91" t="s">
        <v>308</v>
      </c>
      <c r="F214" s="7">
        <v>320000</v>
      </c>
      <c r="G214" s="7">
        <v>325000</v>
      </c>
    </row>
    <row r="215" spans="1:7" ht="39.6">
      <c r="A215" s="5">
        <v>283</v>
      </c>
      <c r="B215" s="89" t="s">
        <v>307</v>
      </c>
      <c r="C215" s="89" t="s">
        <v>175</v>
      </c>
      <c r="D215" s="89" t="s">
        <v>0</v>
      </c>
      <c r="E215" s="91" t="s">
        <v>917</v>
      </c>
      <c r="F215" s="7">
        <v>320000</v>
      </c>
      <c r="G215" s="7">
        <v>325000</v>
      </c>
    </row>
    <row r="216" spans="1:7" ht="26.4">
      <c r="A216" s="5">
        <v>284</v>
      </c>
      <c r="B216" s="89" t="s">
        <v>307</v>
      </c>
      <c r="C216" s="89" t="s">
        <v>309</v>
      </c>
      <c r="D216" s="89" t="s">
        <v>0</v>
      </c>
      <c r="E216" s="91" t="s">
        <v>310</v>
      </c>
      <c r="F216" s="7">
        <v>320000</v>
      </c>
      <c r="G216" s="7">
        <v>325000</v>
      </c>
    </row>
    <row r="217" spans="1:7" ht="26.4">
      <c r="A217" s="5">
        <v>285</v>
      </c>
      <c r="B217" s="89" t="s">
        <v>307</v>
      </c>
      <c r="C217" s="89" t="s">
        <v>311</v>
      </c>
      <c r="D217" s="89" t="s">
        <v>0</v>
      </c>
      <c r="E217" s="91" t="s">
        <v>312</v>
      </c>
      <c r="F217" s="7">
        <v>320000</v>
      </c>
      <c r="G217" s="7">
        <v>325000</v>
      </c>
    </row>
    <row r="218" spans="1:7" ht="26.4">
      <c r="A218" s="5">
        <v>286</v>
      </c>
      <c r="B218" s="89" t="s">
        <v>307</v>
      </c>
      <c r="C218" s="89" t="s">
        <v>311</v>
      </c>
      <c r="D218" s="89" t="s">
        <v>2</v>
      </c>
      <c r="E218" s="91" t="s">
        <v>159</v>
      </c>
      <c r="F218" s="7">
        <v>320000</v>
      </c>
      <c r="G218" s="7">
        <v>325000</v>
      </c>
    </row>
    <row r="219" spans="1:7" s="4" customFormat="1">
      <c r="A219" s="3">
        <v>287</v>
      </c>
      <c r="B219" s="95" t="s">
        <v>313</v>
      </c>
      <c r="C219" s="95" t="s">
        <v>147</v>
      </c>
      <c r="D219" s="95" t="s">
        <v>0</v>
      </c>
      <c r="E219" s="90" t="s">
        <v>632</v>
      </c>
      <c r="F219" s="8">
        <v>258006600</v>
      </c>
      <c r="G219" s="8">
        <v>267059300</v>
      </c>
    </row>
    <row r="220" spans="1:7">
      <c r="A220" s="5">
        <v>288</v>
      </c>
      <c r="B220" s="89" t="s">
        <v>314</v>
      </c>
      <c r="C220" s="89" t="s">
        <v>147</v>
      </c>
      <c r="D220" s="89" t="s">
        <v>0</v>
      </c>
      <c r="E220" s="91" t="s">
        <v>315</v>
      </c>
      <c r="F220" s="7">
        <v>100382000</v>
      </c>
      <c r="G220" s="7">
        <v>104441000</v>
      </c>
    </row>
    <row r="221" spans="1:7" ht="26.4">
      <c r="A221" s="5">
        <v>289</v>
      </c>
      <c r="B221" s="89" t="s">
        <v>314</v>
      </c>
      <c r="C221" s="89" t="s">
        <v>316</v>
      </c>
      <c r="D221" s="89" t="s">
        <v>0</v>
      </c>
      <c r="E221" s="91" t="s">
        <v>812</v>
      </c>
      <c r="F221" s="7">
        <v>100382000</v>
      </c>
      <c r="G221" s="7">
        <v>104441000</v>
      </c>
    </row>
    <row r="222" spans="1:7" ht="26.4">
      <c r="A222" s="5">
        <v>290</v>
      </c>
      <c r="B222" s="89" t="s">
        <v>314</v>
      </c>
      <c r="C222" s="89" t="s">
        <v>317</v>
      </c>
      <c r="D222" s="89" t="s">
        <v>0</v>
      </c>
      <c r="E222" s="91" t="s">
        <v>318</v>
      </c>
      <c r="F222" s="7">
        <v>100382000</v>
      </c>
      <c r="G222" s="7">
        <v>104441000</v>
      </c>
    </row>
    <row r="223" spans="1:7" s="4" customFormat="1" ht="60">
      <c r="A223" s="5">
        <v>291</v>
      </c>
      <c r="B223" s="89" t="s">
        <v>314</v>
      </c>
      <c r="C223" s="89" t="s">
        <v>319</v>
      </c>
      <c r="D223" s="89" t="s">
        <v>0</v>
      </c>
      <c r="E223" s="124" t="s">
        <v>320</v>
      </c>
      <c r="F223" s="7">
        <v>63343000</v>
      </c>
      <c r="G223" s="7">
        <v>67107000</v>
      </c>
    </row>
    <row r="224" spans="1:7">
      <c r="A224" s="5">
        <v>292</v>
      </c>
      <c r="B224" s="89" t="s">
        <v>314</v>
      </c>
      <c r="C224" s="89" t="s">
        <v>319</v>
      </c>
      <c r="D224" s="89" t="s">
        <v>125</v>
      </c>
      <c r="E224" s="91" t="s">
        <v>235</v>
      </c>
      <c r="F224" s="7">
        <v>63343000</v>
      </c>
      <c r="G224" s="7">
        <v>67107000</v>
      </c>
    </row>
    <row r="225" spans="1:7" ht="60">
      <c r="A225" s="5">
        <v>293</v>
      </c>
      <c r="B225" s="89" t="s">
        <v>314</v>
      </c>
      <c r="C225" s="89" t="s">
        <v>321</v>
      </c>
      <c r="D225" s="89" t="s">
        <v>0</v>
      </c>
      <c r="E225" s="124" t="s">
        <v>322</v>
      </c>
      <c r="F225" s="7">
        <v>877000</v>
      </c>
      <c r="G225" s="7">
        <v>912000</v>
      </c>
    </row>
    <row r="226" spans="1:7">
      <c r="A226" s="5">
        <v>294</v>
      </c>
      <c r="B226" s="89" t="s">
        <v>314</v>
      </c>
      <c r="C226" s="89" t="s">
        <v>321</v>
      </c>
      <c r="D226" s="89" t="s">
        <v>125</v>
      </c>
      <c r="E226" s="91" t="s">
        <v>235</v>
      </c>
      <c r="F226" s="7">
        <v>877000</v>
      </c>
      <c r="G226" s="7">
        <v>912000</v>
      </c>
    </row>
    <row r="227" spans="1:7" ht="39.6">
      <c r="A227" s="5">
        <v>295</v>
      </c>
      <c r="B227" s="89" t="s">
        <v>314</v>
      </c>
      <c r="C227" s="89" t="s">
        <v>323</v>
      </c>
      <c r="D227" s="89" t="s">
        <v>0</v>
      </c>
      <c r="E227" s="91" t="s">
        <v>324</v>
      </c>
      <c r="F227" s="7">
        <v>36162000</v>
      </c>
      <c r="G227" s="7">
        <v>36422000</v>
      </c>
    </row>
    <row r="228" spans="1:7">
      <c r="A228" s="5">
        <v>296</v>
      </c>
      <c r="B228" s="89" t="s">
        <v>314</v>
      </c>
      <c r="C228" s="89" t="s">
        <v>323</v>
      </c>
      <c r="D228" s="89" t="s">
        <v>125</v>
      </c>
      <c r="E228" s="91" t="s">
        <v>235</v>
      </c>
      <c r="F228" s="7">
        <v>36162000</v>
      </c>
      <c r="G228" s="7">
        <v>36422000</v>
      </c>
    </row>
    <row r="229" spans="1:7">
      <c r="A229" s="5">
        <v>303</v>
      </c>
      <c r="B229" s="89" t="s">
        <v>329</v>
      </c>
      <c r="C229" s="89" t="s">
        <v>147</v>
      </c>
      <c r="D229" s="89" t="s">
        <v>0</v>
      </c>
      <c r="E229" s="91" t="s">
        <v>330</v>
      </c>
      <c r="F229" s="7">
        <v>102051100</v>
      </c>
      <c r="G229" s="7">
        <v>106679800</v>
      </c>
    </row>
    <row r="230" spans="1:7" ht="26.4">
      <c r="A230" s="5">
        <v>308</v>
      </c>
      <c r="B230" s="89" t="s">
        <v>329</v>
      </c>
      <c r="C230" s="89" t="s">
        <v>316</v>
      </c>
      <c r="D230" s="89" t="s">
        <v>0</v>
      </c>
      <c r="E230" s="91" t="s">
        <v>812</v>
      </c>
      <c r="F230" s="7">
        <v>102051100</v>
      </c>
      <c r="G230" s="7">
        <v>106679800</v>
      </c>
    </row>
    <row r="231" spans="1:7" ht="26.4">
      <c r="A231" s="5">
        <v>309</v>
      </c>
      <c r="B231" s="89" t="s">
        <v>329</v>
      </c>
      <c r="C231" s="89" t="s">
        <v>331</v>
      </c>
      <c r="D231" s="89" t="s">
        <v>0</v>
      </c>
      <c r="E231" s="91" t="s">
        <v>332</v>
      </c>
      <c r="F231" s="7">
        <v>102051100</v>
      </c>
      <c r="G231" s="7">
        <v>106679800</v>
      </c>
    </row>
    <row r="232" spans="1:7" ht="84">
      <c r="A232" s="5">
        <v>310</v>
      </c>
      <c r="B232" s="89" t="s">
        <v>329</v>
      </c>
      <c r="C232" s="89" t="s">
        <v>333</v>
      </c>
      <c r="D232" s="89" t="s">
        <v>0</v>
      </c>
      <c r="E232" s="124" t="s">
        <v>334</v>
      </c>
      <c r="F232" s="7">
        <v>62019000</v>
      </c>
      <c r="G232" s="7">
        <v>65932000</v>
      </c>
    </row>
    <row r="233" spans="1:7">
      <c r="A233" s="5">
        <v>311</v>
      </c>
      <c r="B233" s="89" t="s">
        <v>329</v>
      </c>
      <c r="C233" s="89" t="s">
        <v>333</v>
      </c>
      <c r="D233" s="89" t="s">
        <v>125</v>
      </c>
      <c r="E233" s="91" t="s">
        <v>235</v>
      </c>
      <c r="F233" s="7">
        <v>62019000</v>
      </c>
      <c r="G233" s="7">
        <v>65932000</v>
      </c>
    </row>
    <row r="234" spans="1:7" ht="84">
      <c r="A234" s="5">
        <v>312</v>
      </c>
      <c r="B234" s="89" t="s">
        <v>329</v>
      </c>
      <c r="C234" s="89" t="s">
        <v>335</v>
      </c>
      <c r="D234" s="89" t="s">
        <v>0</v>
      </c>
      <c r="E234" s="124" t="s">
        <v>336</v>
      </c>
      <c r="F234" s="7">
        <v>3845000</v>
      </c>
      <c r="G234" s="7">
        <v>3999000</v>
      </c>
    </row>
    <row r="235" spans="1:7">
      <c r="A235" s="5">
        <v>313</v>
      </c>
      <c r="B235" s="89" t="s">
        <v>329</v>
      </c>
      <c r="C235" s="89" t="s">
        <v>335</v>
      </c>
      <c r="D235" s="89" t="s">
        <v>125</v>
      </c>
      <c r="E235" s="91" t="s">
        <v>235</v>
      </c>
      <c r="F235" s="7">
        <v>3845000</v>
      </c>
      <c r="G235" s="7">
        <v>3999000</v>
      </c>
    </row>
    <row r="236" spans="1:7" ht="26.4">
      <c r="A236" s="5">
        <v>314</v>
      </c>
      <c r="B236" s="89" t="s">
        <v>329</v>
      </c>
      <c r="C236" s="89" t="s">
        <v>337</v>
      </c>
      <c r="D236" s="89" t="s">
        <v>0</v>
      </c>
      <c r="E236" s="91" t="s">
        <v>338</v>
      </c>
      <c r="F236" s="7">
        <v>13569000</v>
      </c>
      <c r="G236" s="7">
        <v>14114000</v>
      </c>
    </row>
    <row r="237" spans="1:7">
      <c r="A237" s="5">
        <v>315</v>
      </c>
      <c r="B237" s="89" t="s">
        <v>329</v>
      </c>
      <c r="C237" s="89" t="s">
        <v>337</v>
      </c>
      <c r="D237" s="89" t="s">
        <v>125</v>
      </c>
      <c r="E237" s="91" t="s">
        <v>235</v>
      </c>
      <c r="F237" s="7">
        <v>13569000</v>
      </c>
      <c r="G237" s="7">
        <v>14114000</v>
      </c>
    </row>
    <row r="238" spans="1:7" ht="39.6">
      <c r="A238" s="5">
        <v>316</v>
      </c>
      <c r="B238" s="89" t="s">
        <v>329</v>
      </c>
      <c r="C238" s="89" t="s">
        <v>681</v>
      </c>
      <c r="D238" s="89" t="s">
        <v>0</v>
      </c>
      <c r="E238" s="91" t="s">
        <v>682</v>
      </c>
      <c r="F238" s="7">
        <v>419300</v>
      </c>
      <c r="G238" s="7">
        <v>436000</v>
      </c>
    </row>
    <row r="239" spans="1:7">
      <c r="A239" s="5">
        <v>317</v>
      </c>
      <c r="B239" s="89" t="s">
        <v>329</v>
      </c>
      <c r="C239" s="89" t="s">
        <v>681</v>
      </c>
      <c r="D239" s="89" t="s">
        <v>125</v>
      </c>
      <c r="E239" s="91" t="s">
        <v>235</v>
      </c>
      <c r="F239" s="7">
        <v>419300</v>
      </c>
      <c r="G239" s="7">
        <v>436000</v>
      </c>
    </row>
    <row r="240" spans="1:7" ht="39.6">
      <c r="A240" s="5">
        <v>318</v>
      </c>
      <c r="B240" s="89" t="s">
        <v>329</v>
      </c>
      <c r="C240" s="89" t="s">
        <v>339</v>
      </c>
      <c r="D240" s="89" t="s">
        <v>0</v>
      </c>
      <c r="E240" s="91" t="s">
        <v>340</v>
      </c>
      <c r="F240" s="7">
        <v>16900000</v>
      </c>
      <c r="G240" s="7">
        <v>16900000</v>
      </c>
    </row>
    <row r="241" spans="1:7">
      <c r="A241" s="5">
        <v>319</v>
      </c>
      <c r="B241" s="89" t="s">
        <v>329</v>
      </c>
      <c r="C241" s="89" t="s">
        <v>339</v>
      </c>
      <c r="D241" s="89" t="s">
        <v>125</v>
      </c>
      <c r="E241" s="91" t="s">
        <v>235</v>
      </c>
      <c r="F241" s="7">
        <v>16900000</v>
      </c>
      <c r="G241" s="7">
        <v>16900000</v>
      </c>
    </row>
    <row r="242" spans="1:7" ht="39.6">
      <c r="A242" s="5">
        <v>320</v>
      </c>
      <c r="B242" s="89" t="s">
        <v>329</v>
      </c>
      <c r="C242" s="89" t="s">
        <v>991</v>
      </c>
      <c r="D242" s="89" t="s">
        <v>0</v>
      </c>
      <c r="E242" s="91" t="s">
        <v>1002</v>
      </c>
      <c r="F242" s="7">
        <v>5298800</v>
      </c>
      <c r="G242" s="7">
        <v>5298800</v>
      </c>
    </row>
    <row r="243" spans="1:7">
      <c r="A243" s="5">
        <v>321</v>
      </c>
      <c r="B243" s="89" t="s">
        <v>329</v>
      </c>
      <c r="C243" s="89" t="s">
        <v>991</v>
      </c>
      <c r="D243" s="89" t="s">
        <v>125</v>
      </c>
      <c r="E243" s="91" t="s">
        <v>235</v>
      </c>
      <c r="F243" s="7">
        <v>5298800</v>
      </c>
      <c r="G243" s="7">
        <v>5298800</v>
      </c>
    </row>
    <row r="244" spans="1:7" s="4" customFormat="1">
      <c r="A244" s="5">
        <v>330</v>
      </c>
      <c r="B244" s="89" t="s">
        <v>345</v>
      </c>
      <c r="C244" s="89" t="s">
        <v>147</v>
      </c>
      <c r="D244" s="89" t="s">
        <v>0</v>
      </c>
      <c r="E244" s="91" t="s">
        <v>346</v>
      </c>
      <c r="F244" s="7">
        <v>32038000</v>
      </c>
      <c r="G244" s="7">
        <v>32038000</v>
      </c>
    </row>
    <row r="245" spans="1:7" ht="26.4">
      <c r="A245" s="5">
        <v>331</v>
      </c>
      <c r="B245" s="89" t="s">
        <v>345</v>
      </c>
      <c r="C245" s="89" t="s">
        <v>316</v>
      </c>
      <c r="D245" s="89" t="s">
        <v>0</v>
      </c>
      <c r="E245" s="91" t="s">
        <v>812</v>
      </c>
      <c r="F245" s="7">
        <v>26538000</v>
      </c>
      <c r="G245" s="7">
        <v>26538000</v>
      </c>
    </row>
    <row r="246" spans="1:7" ht="26.4">
      <c r="A246" s="5">
        <v>332</v>
      </c>
      <c r="B246" s="89" t="s">
        <v>345</v>
      </c>
      <c r="C246" s="89" t="s">
        <v>347</v>
      </c>
      <c r="D246" s="89" t="s">
        <v>0</v>
      </c>
      <c r="E246" s="91" t="s">
        <v>348</v>
      </c>
      <c r="F246" s="7">
        <v>26538000</v>
      </c>
      <c r="G246" s="7">
        <v>26538000</v>
      </c>
    </row>
    <row r="247" spans="1:7" ht="39.6">
      <c r="A247" s="5">
        <v>335</v>
      </c>
      <c r="B247" s="89" t="s">
        <v>345</v>
      </c>
      <c r="C247" s="89" t="s">
        <v>349</v>
      </c>
      <c r="D247" s="89" t="s">
        <v>0</v>
      </c>
      <c r="E247" s="91" t="s">
        <v>350</v>
      </c>
      <c r="F247" s="7">
        <v>26538000</v>
      </c>
      <c r="G247" s="7">
        <v>26538000</v>
      </c>
    </row>
    <row r="248" spans="1:7" s="4" customFormat="1">
      <c r="A248" s="5">
        <v>336</v>
      </c>
      <c r="B248" s="89" t="s">
        <v>345</v>
      </c>
      <c r="C248" s="89" t="s">
        <v>349</v>
      </c>
      <c r="D248" s="89" t="s">
        <v>125</v>
      </c>
      <c r="E248" s="91" t="s">
        <v>235</v>
      </c>
      <c r="F248" s="7">
        <v>26538000</v>
      </c>
      <c r="G248" s="7">
        <v>26538000</v>
      </c>
    </row>
    <row r="249" spans="1:7" ht="39.6">
      <c r="A249" s="5">
        <v>340</v>
      </c>
      <c r="B249" s="89" t="s">
        <v>345</v>
      </c>
      <c r="C249" s="89" t="s">
        <v>351</v>
      </c>
      <c r="D249" s="89" t="s">
        <v>0</v>
      </c>
      <c r="E249" s="91" t="s">
        <v>814</v>
      </c>
      <c r="F249" s="7">
        <v>5500000</v>
      </c>
      <c r="G249" s="7">
        <v>5500000</v>
      </c>
    </row>
    <row r="250" spans="1:7" ht="26.4">
      <c r="A250" s="5">
        <v>341</v>
      </c>
      <c r="B250" s="89" t="s">
        <v>345</v>
      </c>
      <c r="C250" s="89" t="s">
        <v>352</v>
      </c>
      <c r="D250" s="89" t="s">
        <v>0</v>
      </c>
      <c r="E250" s="91" t="s">
        <v>353</v>
      </c>
      <c r="F250" s="7">
        <v>5500000</v>
      </c>
      <c r="G250" s="7">
        <v>5500000</v>
      </c>
    </row>
    <row r="251" spans="1:7" ht="26.4">
      <c r="A251" s="5">
        <v>342</v>
      </c>
      <c r="B251" s="89" t="s">
        <v>345</v>
      </c>
      <c r="C251" s="89" t="s">
        <v>354</v>
      </c>
      <c r="D251" s="89" t="s">
        <v>0</v>
      </c>
      <c r="E251" s="91" t="s">
        <v>355</v>
      </c>
      <c r="F251" s="7">
        <v>5500000</v>
      </c>
      <c r="G251" s="7">
        <v>5500000</v>
      </c>
    </row>
    <row r="252" spans="1:7">
      <c r="A252" s="6">
        <v>343</v>
      </c>
      <c r="B252" s="89" t="s">
        <v>345</v>
      </c>
      <c r="C252" s="89" t="s">
        <v>354</v>
      </c>
      <c r="D252" s="89" t="s">
        <v>125</v>
      </c>
      <c r="E252" s="91" t="s">
        <v>235</v>
      </c>
      <c r="F252" s="7">
        <v>5500000</v>
      </c>
      <c r="G252" s="7">
        <v>5500000</v>
      </c>
    </row>
    <row r="253" spans="1:7">
      <c r="A253" s="6">
        <v>344</v>
      </c>
      <c r="B253" s="89" t="s">
        <v>358</v>
      </c>
      <c r="C253" s="89" t="s">
        <v>147</v>
      </c>
      <c r="D253" s="89" t="s">
        <v>0</v>
      </c>
      <c r="E253" s="91" t="s">
        <v>359</v>
      </c>
      <c r="F253" s="7">
        <v>16060900</v>
      </c>
      <c r="G253" s="7">
        <v>16424900</v>
      </c>
    </row>
    <row r="254" spans="1:7" ht="26.4">
      <c r="A254" s="6">
        <v>345</v>
      </c>
      <c r="B254" s="89" t="s">
        <v>358</v>
      </c>
      <c r="C254" s="89" t="s">
        <v>316</v>
      </c>
      <c r="D254" s="89" t="s">
        <v>0</v>
      </c>
      <c r="E254" s="91" t="s">
        <v>812</v>
      </c>
      <c r="F254" s="7">
        <v>9100900</v>
      </c>
      <c r="G254" s="7">
        <v>9464900</v>
      </c>
    </row>
    <row r="255" spans="1:7" ht="26.4">
      <c r="A255" s="6">
        <v>346</v>
      </c>
      <c r="B255" s="89" t="s">
        <v>358</v>
      </c>
      <c r="C255" s="89" t="s">
        <v>331</v>
      </c>
      <c r="D255" s="89" t="s">
        <v>0</v>
      </c>
      <c r="E255" s="91" t="s">
        <v>332</v>
      </c>
      <c r="F255" s="7">
        <v>409600</v>
      </c>
      <c r="G255" s="7">
        <v>426000</v>
      </c>
    </row>
    <row r="256" spans="1:7" ht="60">
      <c r="A256" s="6">
        <v>347</v>
      </c>
      <c r="B256" s="89" t="s">
        <v>358</v>
      </c>
      <c r="C256" s="89" t="s">
        <v>341</v>
      </c>
      <c r="D256" s="89" t="s">
        <v>0</v>
      </c>
      <c r="E256" s="124" t="s">
        <v>342</v>
      </c>
      <c r="F256" s="7">
        <v>409600</v>
      </c>
      <c r="G256" s="7">
        <v>426000</v>
      </c>
    </row>
    <row r="257" spans="1:7">
      <c r="A257" s="6">
        <v>348</v>
      </c>
      <c r="B257" s="89" t="s">
        <v>358</v>
      </c>
      <c r="C257" s="89" t="s">
        <v>341</v>
      </c>
      <c r="D257" s="89" t="s">
        <v>125</v>
      </c>
      <c r="E257" s="91" t="s">
        <v>235</v>
      </c>
      <c r="F257" s="7">
        <v>409600</v>
      </c>
      <c r="G257" s="7">
        <v>426000</v>
      </c>
    </row>
    <row r="258" spans="1:7" ht="26.4">
      <c r="A258" s="6">
        <v>349</v>
      </c>
      <c r="B258" s="89" t="s">
        <v>358</v>
      </c>
      <c r="C258" s="89" t="s">
        <v>360</v>
      </c>
      <c r="D258" s="89" t="s">
        <v>0</v>
      </c>
      <c r="E258" s="91" t="s">
        <v>361</v>
      </c>
      <c r="F258" s="7">
        <v>8691300</v>
      </c>
      <c r="G258" s="7">
        <v>9038900</v>
      </c>
    </row>
    <row r="259" spans="1:7" ht="26.4">
      <c r="A259" s="6">
        <v>350</v>
      </c>
      <c r="B259" s="89" t="s">
        <v>358</v>
      </c>
      <c r="C259" s="89" t="s">
        <v>362</v>
      </c>
      <c r="D259" s="89" t="s">
        <v>0</v>
      </c>
      <c r="E259" s="91" t="s">
        <v>363</v>
      </c>
      <c r="F259" s="7">
        <v>3325200</v>
      </c>
      <c r="G259" s="7">
        <v>3458200</v>
      </c>
    </row>
    <row r="260" spans="1:7">
      <c r="A260" s="6">
        <v>351</v>
      </c>
      <c r="B260" s="89" t="s">
        <v>358</v>
      </c>
      <c r="C260" s="89" t="s">
        <v>362</v>
      </c>
      <c r="D260" s="89" t="s">
        <v>125</v>
      </c>
      <c r="E260" s="91" t="s">
        <v>235</v>
      </c>
      <c r="F260" s="7">
        <v>3325200</v>
      </c>
      <c r="G260" s="7">
        <v>3458200</v>
      </c>
    </row>
    <row r="261" spans="1:7" ht="26.4">
      <c r="A261" s="6">
        <v>352</v>
      </c>
      <c r="B261" s="89" t="s">
        <v>358</v>
      </c>
      <c r="C261" s="89" t="s">
        <v>364</v>
      </c>
      <c r="D261" s="89" t="s">
        <v>0</v>
      </c>
      <c r="E261" s="91" t="s">
        <v>363</v>
      </c>
      <c r="F261" s="7">
        <v>5366100</v>
      </c>
      <c r="G261" s="7">
        <v>5580700</v>
      </c>
    </row>
    <row r="262" spans="1:7" ht="26.4">
      <c r="A262" s="6">
        <v>353</v>
      </c>
      <c r="B262" s="89" t="s">
        <v>358</v>
      </c>
      <c r="C262" s="89" t="s">
        <v>364</v>
      </c>
      <c r="D262" s="89" t="s">
        <v>2</v>
      </c>
      <c r="E262" s="91" t="s">
        <v>159</v>
      </c>
      <c r="F262" s="7">
        <v>4356100</v>
      </c>
      <c r="G262" s="7">
        <v>4530700</v>
      </c>
    </row>
    <row r="263" spans="1:7">
      <c r="A263" s="6">
        <v>354</v>
      </c>
      <c r="B263" s="89" t="s">
        <v>358</v>
      </c>
      <c r="C263" s="89" t="s">
        <v>364</v>
      </c>
      <c r="D263" s="89" t="s">
        <v>125</v>
      </c>
      <c r="E263" s="91" t="s">
        <v>235</v>
      </c>
      <c r="F263" s="7">
        <v>1010000</v>
      </c>
      <c r="G263" s="7">
        <v>1050000</v>
      </c>
    </row>
    <row r="264" spans="1:7" ht="39.6">
      <c r="A264" s="6">
        <v>355</v>
      </c>
      <c r="B264" s="89" t="s">
        <v>358</v>
      </c>
      <c r="C264" s="89" t="s">
        <v>351</v>
      </c>
      <c r="D264" s="89" t="s">
        <v>0</v>
      </c>
      <c r="E264" s="91" t="s">
        <v>814</v>
      </c>
      <c r="F264" s="7">
        <v>6960000</v>
      </c>
      <c r="G264" s="7">
        <v>6960000</v>
      </c>
    </row>
    <row r="265" spans="1:7" ht="26.4">
      <c r="A265" s="6">
        <v>356</v>
      </c>
      <c r="B265" s="89" t="s">
        <v>358</v>
      </c>
      <c r="C265" s="89" t="s">
        <v>365</v>
      </c>
      <c r="D265" s="89" t="s">
        <v>0</v>
      </c>
      <c r="E265" s="91" t="s">
        <v>366</v>
      </c>
      <c r="F265" s="7">
        <v>6720000</v>
      </c>
      <c r="G265" s="7">
        <v>6720000</v>
      </c>
    </row>
    <row r="266" spans="1:7">
      <c r="A266" s="6">
        <v>357</v>
      </c>
      <c r="B266" s="89" t="s">
        <v>358</v>
      </c>
      <c r="C266" s="89" t="s">
        <v>367</v>
      </c>
      <c r="D266" s="89" t="s">
        <v>0</v>
      </c>
      <c r="E266" s="91" t="s">
        <v>368</v>
      </c>
      <c r="F266" s="7">
        <v>820000</v>
      </c>
      <c r="G266" s="7">
        <v>820000</v>
      </c>
    </row>
    <row r="267" spans="1:7">
      <c r="A267" s="6">
        <v>358</v>
      </c>
      <c r="B267" s="89" t="s">
        <v>358</v>
      </c>
      <c r="C267" s="89" t="s">
        <v>367</v>
      </c>
      <c r="D267" s="89" t="s">
        <v>3</v>
      </c>
      <c r="E267" s="91" t="s">
        <v>611</v>
      </c>
      <c r="F267" s="7">
        <v>800000</v>
      </c>
      <c r="G267" s="7">
        <v>800000</v>
      </c>
    </row>
    <row r="268" spans="1:7" ht="26.4">
      <c r="A268" s="6">
        <v>359</v>
      </c>
      <c r="B268" s="89" t="s">
        <v>358</v>
      </c>
      <c r="C268" s="89" t="s">
        <v>367</v>
      </c>
      <c r="D268" s="89" t="s">
        <v>2</v>
      </c>
      <c r="E268" s="91" t="s">
        <v>159</v>
      </c>
      <c r="F268" s="7">
        <v>20000</v>
      </c>
      <c r="G268" s="7">
        <v>20000</v>
      </c>
    </row>
    <row r="269" spans="1:7" ht="26.4">
      <c r="A269" s="6">
        <v>360</v>
      </c>
      <c r="B269" s="89" t="s">
        <v>358</v>
      </c>
      <c r="C269" s="89" t="s">
        <v>369</v>
      </c>
      <c r="D269" s="89" t="s">
        <v>0</v>
      </c>
      <c r="E269" s="91" t="s">
        <v>370</v>
      </c>
      <c r="F269" s="7">
        <v>5900000</v>
      </c>
      <c r="G269" s="7">
        <v>5900000</v>
      </c>
    </row>
    <row r="270" spans="1:7">
      <c r="A270" s="6">
        <v>361</v>
      </c>
      <c r="B270" s="89" t="s">
        <v>358</v>
      </c>
      <c r="C270" s="89" t="s">
        <v>369</v>
      </c>
      <c r="D270" s="89" t="s">
        <v>3</v>
      </c>
      <c r="E270" s="91" t="s">
        <v>611</v>
      </c>
      <c r="F270" s="7">
        <v>5006000</v>
      </c>
      <c r="G270" s="7">
        <v>5006000</v>
      </c>
    </row>
    <row r="271" spans="1:7" ht="26.4">
      <c r="A271" s="6">
        <v>362</v>
      </c>
      <c r="B271" s="89" t="s">
        <v>358</v>
      </c>
      <c r="C271" s="89" t="s">
        <v>369</v>
      </c>
      <c r="D271" s="89" t="s">
        <v>2</v>
      </c>
      <c r="E271" s="91" t="s">
        <v>159</v>
      </c>
      <c r="F271" s="7">
        <v>871000</v>
      </c>
      <c r="G271" s="7">
        <v>872000</v>
      </c>
    </row>
    <row r="272" spans="1:7">
      <c r="A272" s="6">
        <v>363</v>
      </c>
      <c r="B272" s="89" t="s">
        <v>358</v>
      </c>
      <c r="C272" s="89" t="s">
        <v>369</v>
      </c>
      <c r="D272" s="89" t="s">
        <v>160</v>
      </c>
      <c r="E272" s="91" t="s">
        <v>161</v>
      </c>
      <c r="F272" s="7">
        <v>23000</v>
      </c>
      <c r="G272" s="7">
        <v>22000</v>
      </c>
    </row>
    <row r="273" spans="1:7" ht="26.4">
      <c r="A273" s="6">
        <v>364</v>
      </c>
      <c r="B273" s="89" t="s">
        <v>358</v>
      </c>
      <c r="C273" s="89" t="s">
        <v>352</v>
      </c>
      <c r="D273" s="89" t="s">
        <v>0</v>
      </c>
      <c r="E273" s="91" t="s">
        <v>353</v>
      </c>
      <c r="F273" s="7">
        <v>140000</v>
      </c>
      <c r="G273" s="7">
        <v>140000</v>
      </c>
    </row>
    <row r="274" spans="1:7" ht="26.4">
      <c r="A274" s="6">
        <v>365</v>
      </c>
      <c r="B274" s="89" t="s">
        <v>358</v>
      </c>
      <c r="C274" s="89" t="s">
        <v>371</v>
      </c>
      <c r="D274" s="89" t="s">
        <v>0</v>
      </c>
      <c r="E274" s="91" t="s">
        <v>372</v>
      </c>
      <c r="F274" s="7">
        <v>140000</v>
      </c>
      <c r="G274" s="7">
        <v>140000</v>
      </c>
    </row>
    <row r="275" spans="1:7" ht="26.4">
      <c r="A275" s="6">
        <v>366</v>
      </c>
      <c r="B275" s="89" t="s">
        <v>358</v>
      </c>
      <c r="C275" s="89" t="s">
        <v>371</v>
      </c>
      <c r="D275" s="89" t="s">
        <v>2</v>
      </c>
      <c r="E275" s="91" t="s">
        <v>159</v>
      </c>
      <c r="F275" s="7">
        <v>140000</v>
      </c>
      <c r="G275" s="7">
        <v>140000</v>
      </c>
    </row>
    <row r="276" spans="1:7" ht="39.6">
      <c r="A276" s="6">
        <v>367</v>
      </c>
      <c r="B276" s="89" t="s">
        <v>358</v>
      </c>
      <c r="C276" s="89" t="s">
        <v>373</v>
      </c>
      <c r="D276" s="89" t="s">
        <v>0</v>
      </c>
      <c r="E276" s="91" t="s">
        <v>815</v>
      </c>
      <c r="F276" s="7">
        <v>50000</v>
      </c>
      <c r="G276" s="7">
        <v>50000</v>
      </c>
    </row>
    <row r="277" spans="1:7" ht="36">
      <c r="A277" s="6">
        <v>368</v>
      </c>
      <c r="B277" s="89" t="s">
        <v>358</v>
      </c>
      <c r="C277" s="89" t="s">
        <v>374</v>
      </c>
      <c r="D277" s="89" t="s">
        <v>0</v>
      </c>
      <c r="E277" s="124" t="s">
        <v>375</v>
      </c>
      <c r="F277" s="7">
        <v>50000</v>
      </c>
      <c r="G277" s="7">
        <v>50000</v>
      </c>
    </row>
    <row r="278" spans="1:7" ht="26.4">
      <c r="A278" s="6">
        <v>369</v>
      </c>
      <c r="B278" s="89" t="s">
        <v>358</v>
      </c>
      <c r="C278" s="89" t="s">
        <v>374</v>
      </c>
      <c r="D278" s="89" t="s">
        <v>2</v>
      </c>
      <c r="E278" s="91" t="s">
        <v>159</v>
      </c>
      <c r="F278" s="7">
        <v>50000</v>
      </c>
      <c r="G278" s="7">
        <v>50000</v>
      </c>
    </row>
    <row r="279" spans="1:7" ht="26.4">
      <c r="A279" s="6">
        <v>370</v>
      </c>
      <c r="B279" s="89" t="s">
        <v>358</v>
      </c>
      <c r="C279" s="89" t="s">
        <v>725</v>
      </c>
      <c r="D279" s="89" t="s">
        <v>0</v>
      </c>
      <c r="E279" s="91" t="s">
        <v>816</v>
      </c>
      <c r="F279" s="7">
        <v>50000</v>
      </c>
      <c r="G279" s="7">
        <v>50000</v>
      </c>
    </row>
    <row r="280" spans="1:7" ht="26.4">
      <c r="A280" s="6">
        <v>371</v>
      </c>
      <c r="B280" s="89" t="s">
        <v>358</v>
      </c>
      <c r="C280" s="89" t="s">
        <v>726</v>
      </c>
      <c r="D280" s="89" t="s">
        <v>0</v>
      </c>
      <c r="E280" s="91" t="s">
        <v>376</v>
      </c>
      <c r="F280" s="7">
        <v>50000</v>
      </c>
      <c r="G280" s="7">
        <v>50000</v>
      </c>
    </row>
    <row r="281" spans="1:7" ht="26.4">
      <c r="A281" s="6">
        <v>372</v>
      </c>
      <c r="B281" s="89" t="s">
        <v>358</v>
      </c>
      <c r="C281" s="89" t="s">
        <v>726</v>
      </c>
      <c r="D281" s="89" t="s">
        <v>2</v>
      </c>
      <c r="E281" s="91" t="s">
        <v>159</v>
      </c>
      <c r="F281" s="7">
        <v>50000</v>
      </c>
      <c r="G281" s="7">
        <v>50000</v>
      </c>
    </row>
    <row r="282" spans="1:7">
      <c r="A282" s="6">
        <v>373</v>
      </c>
      <c r="B282" s="89" t="s">
        <v>377</v>
      </c>
      <c r="C282" s="89" t="s">
        <v>147</v>
      </c>
      <c r="D282" s="89" t="s">
        <v>0</v>
      </c>
      <c r="E282" s="91" t="s">
        <v>378</v>
      </c>
      <c r="F282" s="7">
        <v>7474600</v>
      </c>
      <c r="G282" s="7">
        <v>7475600</v>
      </c>
    </row>
    <row r="283" spans="1:7" ht="26.4">
      <c r="A283" s="6">
        <v>374</v>
      </c>
      <c r="B283" s="89" t="s">
        <v>377</v>
      </c>
      <c r="C283" s="89" t="s">
        <v>316</v>
      </c>
      <c r="D283" s="89" t="s">
        <v>0</v>
      </c>
      <c r="E283" s="91" t="s">
        <v>812</v>
      </c>
      <c r="F283" s="7">
        <v>24600</v>
      </c>
      <c r="G283" s="7">
        <v>25600</v>
      </c>
    </row>
    <row r="284" spans="1:7" ht="26.4">
      <c r="A284" s="6">
        <v>375</v>
      </c>
      <c r="B284" s="89" t="s">
        <v>377</v>
      </c>
      <c r="C284" s="89" t="s">
        <v>331</v>
      </c>
      <c r="D284" s="89" t="s">
        <v>0</v>
      </c>
      <c r="E284" s="91" t="s">
        <v>332</v>
      </c>
      <c r="F284" s="7">
        <v>24600</v>
      </c>
      <c r="G284" s="7">
        <v>25600</v>
      </c>
    </row>
    <row r="285" spans="1:7" ht="60">
      <c r="A285" s="6">
        <v>376</v>
      </c>
      <c r="B285" s="89" t="s">
        <v>377</v>
      </c>
      <c r="C285" s="89" t="s">
        <v>341</v>
      </c>
      <c r="D285" s="89" t="s">
        <v>0</v>
      </c>
      <c r="E285" s="124" t="s">
        <v>342</v>
      </c>
      <c r="F285" s="7">
        <v>24600</v>
      </c>
      <c r="G285" s="7">
        <v>25600</v>
      </c>
    </row>
    <row r="286" spans="1:7">
      <c r="A286" s="6">
        <v>377</v>
      </c>
      <c r="B286" s="89" t="s">
        <v>377</v>
      </c>
      <c r="C286" s="89" t="s">
        <v>341</v>
      </c>
      <c r="D286" s="89" t="s">
        <v>125</v>
      </c>
      <c r="E286" s="91" t="s">
        <v>235</v>
      </c>
      <c r="F286" s="7">
        <v>24600</v>
      </c>
      <c r="G286" s="7">
        <v>25600</v>
      </c>
    </row>
    <row r="287" spans="1:7">
      <c r="A287" s="6">
        <v>378</v>
      </c>
      <c r="B287" s="89" t="s">
        <v>377</v>
      </c>
      <c r="C287" s="89" t="s">
        <v>150</v>
      </c>
      <c r="D287" s="89" t="s">
        <v>0</v>
      </c>
      <c r="E287" s="91" t="s">
        <v>151</v>
      </c>
      <c r="F287" s="7">
        <v>7450000</v>
      </c>
      <c r="G287" s="7">
        <v>7450000</v>
      </c>
    </row>
    <row r="288" spans="1:7">
      <c r="A288" s="6">
        <v>379</v>
      </c>
      <c r="B288" s="89" t="s">
        <v>377</v>
      </c>
      <c r="C288" s="89" t="s">
        <v>192</v>
      </c>
      <c r="D288" s="89" t="s">
        <v>0</v>
      </c>
      <c r="E288" s="91" t="s">
        <v>193</v>
      </c>
      <c r="F288" s="7">
        <v>7450000</v>
      </c>
      <c r="G288" s="7">
        <v>7450000</v>
      </c>
    </row>
    <row r="289" spans="1:7">
      <c r="A289" s="6">
        <v>380</v>
      </c>
      <c r="B289" s="89" t="s">
        <v>377</v>
      </c>
      <c r="C289" s="89" t="s">
        <v>192</v>
      </c>
      <c r="D289" s="89" t="s">
        <v>3</v>
      </c>
      <c r="E289" s="91" t="s">
        <v>611</v>
      </c>
      <c r="F289" s="7">
        <v>6300000</v>
      </c>
      <c r="G289" s="7">
        <v>6300000</v>
      </c>
    </row>
    <row r="290" spans="1:7" ht="26.4">
      <c r="A290" s="6">
        <v>381</v>
      </c>
      <c r="B290" s="89" t="s">
        <v>377</v>
      </c>
      <c r="C290" s="89" t="s">
        <v>192</v>
      </c>
      <c r="D290" s="89" t="s">
        <v>2</v>
      </c>
      <c r="E290" s="91" t="s">
        <v>159</v>
      </c>
      <c r="F290" s="7">
        <v>1150000</v>
      </c>
      <c r="G290" s="7">
        <v>1150000</v>
      </c>
    </row>
    <row r="291" spans="1:7" s="4" customFormat="1">
      <c r="A291" s="116">
        <v>382</v>
      </c>
      <c r="B291" s="95" t="s">
        <v>379</v>
      </c>
      <c r="C291" s="95" t="s">
        <v>147</v>
      </c>
      <c r="D291" s="95" t="s">
        <v>0</v>
      </c>
      <c r="E291" s="90" t="s">
        <v>635</v>
      </c>
      <c r="F291" s="8">
        <v>138023900</v>
      </c>
      <c r="G291" s="8">
        <v>131031900</v>
      </c>
    </row>
    <row r="292" spans="1:7">
      <c r="A292" s="6">
        <v>383</v>
      </c>
      <c r="B292" s="89" t="s">
        <v>380</v>
      </c>
      <c r="C292" s="89" t="s">
        <v>147</v>
      </c>
      <c r="D292" s="89" t="s">
        <v>0</v>
      </c>
      <c r="E292" s="91" t="s">
        <v>381</v>
      </c>
      <c r="F292" s="7">
        <v>138023900</v>
      </c>
      <c r="G292" s="7">
        <v>131031900</v>
      </c>
    </row>
    <row r="293" spans="1:7" ht="39.6">
      <c r="A293" s="6">
        <v>384</v>
      </c>
      <c r="B293" s="89" t="s">
        <v>380</v>
      </c>
      <c r="C293" s="89" t="s">
        <v>249</v>
      </c>
      <c r="D293" s="89" t="s">
        <v>0</v>
      </c>
      <c r="E293" s="91" t="s">
        <v>918</v>
      </c>
      <c r="F293" s="7">
        <v>112000000</v>
      </c>
      <c r="G293" s="7">
        <v>107657000</v>
      </c>
    </row>
    <row r="294" spans="1:7">
      <c r="A294" s="6">
        <v>385</v>
      </c>
      <c r="B294" s="89" t="s">
        <v>380</v>
      </c>
      <c r="C294" s="89" t="s">
        <v>683</v>
      </c>
      <c r="D294" s="89" t="s">
        <v>0</v>
      </c>
      <c r="E294" s="91" t="s">
        <v>684</v>
      </c>
      <c r="F294" s="7">
        <v>112000000</v>
      </c>
      <c r="G294" s="7">
        <v>107657000</v>
      </c>
    </row>
    <row r="295" spans="1:7" ht="26.4">
      <c r="A295" s="6">
        <v>386</v>
      </c>
      <c r="B295" s="89" t="s">
        <v>380</v>
      </c>
      <c r="C295" s="89" t="s">
        <v>797</v>
      </c>
      <c r="D295" s="89" t="s">
        <v>0</v>
      </c>
      <c r="E295" s="91" t="s">
        <v>817</v>
      </c>
      <c r="F295" s="7">
        <v>112000000</v>
      </c>
      <c r="G295" s="7">
        <v>107657000</v>
      </c>
    </row>
    <row r="296" spans="1:7">
      <c r="A296" s="6">
        <v>387</v>
      </c>
      <c r="B296" s="89" t="s">
        <v>380</v>
      </c>
      <c r="C296" s="89" t="s">
        <v>797</v>
      </c>
      <c r="D296" s="89" t="s">
        <v>4</v>
      </c>
      <c r="E296" s="91" t="s">
        <v>285</v>
      </c>
      <c r="F296" s="7">
        <v>112000000</v>
      </c>
      <c r="G296" s="7">
        <v>107657000</v>
      </c>
    </row>
    <row r="297" spans="1:7" ht="39.6">
      <c r="A297" s="6">
        <v>388</v>
      </c>
      <c r="B297" s="89" t="s">
        <v>380</v>
      </c>
      <c r="C297" s="89" t="s">
        <v>351</v>
      </c>
      <c r="D297" s="89" t="s">
        <v>0</v>
      </c>
      <c r="E297" s="91" t="s">
        <v>814</v>
      </c>
      <c r="F297" s="7">
        <v>26023900</v>
      </c>
      <c r="G297" s="7">
        <v>23374900</v>
      </c>
    </row>
    <row r="298" spans="1:7" ht="26.4">
      <c r="A298" s="6">
        <v>389</v>
      </c>
      <c r="B298" s="89" t="s">
        <v>380</v>
      </c>
      <c r="C298" s="89" t="s">
        <v>382</v>
      </c>
      <c r="D298" s="89" t="s">
        <v>0</v>
      </c>
      <c r="E298" s="91" t="s">
        <v>383</v>
      </c>
      <c r="F298" s="7">
        <v>26023900</v>
      </c>
      <c r="G298" s="7">
        <v>23374900</v>
      </c>
    </row>
    <row r="299" spans="1:7" ht="39.6">
      <c r="A299" s="6">
        <v>390</v>
      </c>
      <c r="B299" s="89" t="s">
        <v>380</v>
      </c>
      <c r="C299" s="89" t="s">
        <v>384</v>
      </c>
      <c r="D299" s="89" t="s">
        <v>0</v>
      </c>
      <c r="E299" s="91" t="s">
        <v>385</v>
      </c>
      <c r="F299" s="7">
        <v>6250000</v>
      </c>
      <c r="G299" s="7">
        <v>5250000</v>
      </c>
    </row>
    <row r="300" spans="1:7">
      <c r="A300" s="6">
        <v>391</v>
      </c>
      <c r="B300" s="89" t="s">
        <v>380</v>
      </c>
      <c r="C300" s="89" t="s">
        <v>384</v>
      </c>
      <c r="D300" s="89" t="s">
        <v>125</v>
      </c>
      <c r="E300" s="91" t="s">
        <v>235</v>
      </c>
      <c r="F300" s="7">
        <v>6250000</v>
      </c>
      <c r="G300" s="7">
        <v>5250000</v>
      </c>
    </row>
    <row r="301" spans="1:7" ht="26.4">
      <c r="A301" s="6">
        <v>392</v>
      </c>
      <c r="B301" s="89" t="s">
        <v>380</v>
      </c>
      <c r="C301" s="89" t="s">
        <v>386</v>
      </c>
      <c r="D301" s="89" t="s">
        <v>0</v>
      </c>
      <c r="E301" s="91" t="s">
        <v>387</v>
      </c>
      <c r="F301" s="7">
        <v>16500000</v>
      </c>
      <c r="G301" s="7">
        <v>14840000</v>
      </c>
    </row>
    <row r="302" spans="1:7">
      <c r="A302" s="6">
        <v>393</v>
      </c>
      <c r="B302" s="89" t="s">
        <v>380</v>
      </c>
      <c r="C302" s="89" t="s">
        <v>386</v>
      </c>
      <c r="D302" s="89" t="s">
        <v>125</v>
      </c>
      <c r="E302" s="91" t="s">
        <v>235</v>
      </c>
      <c r="F302" s="7">
        <v>16500000</v>
      </c>
      <c r="G302" s="7">
        <v>14840000</v>
      </c>
    </row>
    <row r="303" spans="1:7" ht="39.6">
      <c r="A303" s="6">
        <v>394</v>
      </c>
      <c r="B303" s="89" t="s">
        <v>380</v>
      </c>
      <c r="C303" s="89" t="s">
        <v>388</v>
      </c>
      <c r="D303" s="89" t="s">
        <v>0</v>
      </c>
      <c r="E303" s="91" t="s">
        <v>389</v>
      </c>
      <c r="F303" s="7">
        <v>273900</v>
      </c>
      <c r="G303" s="7">
        <v>284900</v>
      </c>
    </row>
    <row r="304" spans="1:7">
      <c r="A304" s="6">
        <v>395</v>
      </c>
      <c r="B304" s="89" t="s">
        <v>380</v>
      </c>
      <c r="C304" s="89" t="s">
        <v>388</v>
      </c>
      <c r="D304" s="89" t="s">
        <v>125</v>
      </c>
      <c r="E304" s="91" t="s">
        <v>235</v>
      </c>
      <c r="F304" s="7">
        <v>273900</v>
      </c>
      <c r="G304" s="7">
        <v>284900</v>
      </c>
    </row>
    <row r="305" spans="1:7">
      <c r="A305" s="6">
        <v>396</v>
      </c>
      <c r="B305" s="89" t="s">
        <v>380</v>
      </c>
      <c r="C305" s="89" t="s">
        <v>390</v>
      </c>
      <c r="D305" s="89" t="s">
        <v>0</v>
      </c>
      <c r="E305" s="91" t="s">
        <v>391</v>
      </c>
      <c r="F305" s="7">
        <v>3000000</v>
      </c>
      <c r="G305" s="7">
        <v>3000000</v>
      </c>
    </row>
    <row r="306" spans="1:7" ht="26.4">
      <c r="A306" s="6">
        <v>397</v>
      </c>
      <c r="B306" s="89" t="s">
        <v>380</v>
      </c>
      <c r="C306" s="89" t="s">
        <v>390</v>
      </c>
      <c r="D306" s="89" t="s">
        <v>2</v>
      </c>
      <c r="E306" s="91" t="s">
        <v>159</v>
      </c>
      <c r="F306" s="7">
        <v>3000000</v>
      </c>
      <c r="G306" s="7">
        <v>3000000</v>
      </c>
    </row>
    <row r="307" spans="1:7" s="4" customFormat="1">
      <c r="A307" s="116">
        <v>398</v>
      </c>
      <c r="B307" s="95" t="s">
        <v>392</v>
      </c>
      <c r="C307" s="95" t="s">
        <v>147</v>
      </c>
      <c r="D307" s="95" t="s">
        <v>0</v>
      </c>
      <c r="E307" s="90" t="s">
        <v>636</v>
      </c>
      <c r="F307" s="8">
        <v>46056300</v>
      </c>
      <c r="G307" s="8">
        <v>46106200</v>
      </c>
    </row>
    <row r="308" spans="1:7">
      <c r="A308" s="6">
        <v>399</v>
      </c>
      <c r="B308" s="89" t="s">
        <v>393</v>
      </c>
      <c r="C308" s="89" t="s">
        <v>147</v>
      </c>
      <c r="D308" s="89" t="s">
        <v>0</v>
      </c>
      <c r="E308" s="91" t="s">
        <v>394</v>
      </c>
      <c r="F308" s="7">
        <v>43717379</v>
      </c>
      <c r="G308" s="7">
        <v>43767279</v>
      </c>
    </row>
    <row r="309" spans="1:7" ht="39.6">
      <c r="A309" s="6">
        <v>400</v>
      </c>
      <c r="B309" s="89" t="s">
        <v>393</v>
      </c>
      <c r="C309" s="89" t="s">
        <v>175</v>
      </c>
      <c r="D309" s="89" t="s">
        <v>0</v>
      </c>
      <c r="E309" s="91" t="s">
        <v>917</v>
      </c>
      <c r="F309" s="7">
        <v>55800</v>
      </c>
      <c r="G309" s="7">
        <v>55800</v>
      </c>
    </row>
    <row r="310" spans="1:7" ht="26.4">
      <c r="A310" s="6">
        <v>401</v>
      </c>
      <c r="B310" s="89" t="s">
        <v>393</v>
      </c>
      <c r="C310" s="89" t="s">
        <v>727</v>
      </c>
      <c r="D310" s="89" t="s">
        <v>0</v>
      </c>
      <c r="E310" s="91" t="s">
        <v>395</v>
      </c>
      <c r="F310" s="7">
        <v>55800</v>
      </c>
      <c r="G310" s="7">
        <v>55800</v>
      </c>
    </row>
    <row r="311" spans="1:7" ht="26.4">
      <c r="A311" s="6">
        <v>402</v>
      </c>
      <c r="B311" s="89" t="s">
        <v>393</v>
      </c>
      <c r="C311" s="89" t="s">
        <v>728</v>
      </c>
      <c r="D311" s="89" t="s">
        <v>0</v>
      </c>
      <c r="E311" s="91" t="s">
        <v>396</v>
      </c>
      <c r="F311" s="7">
        <v>13950</v>
      </c>
      <c r="G311" s="7">
        <v>13950</v>
      </c>
    </row>
    <row r="312" spans="1:7">
      <c r="A312" s="6">
        <v>403</v>
      </c>
      <c r="B312" s="89" t="s">
        <v>393</v>
      </c>
      <c r="C312" s="89" t="s">
        <v>728</v>
      </c>
      <c r="D312" s="89" t="s">
        <v>397</v>
      </c>
      <c r="E312" s="91" t="s">
        <v>398</v>
      </c>
      <c r="F312" s="7">
        <v>13950</v>
      </c>
      <c r="G312" s="7">
        <v>13950</v>
      </c>
    </row>
    <row r="313" spans="1:7" ht="39.6">
      <c r="A313" s="6">
        <v>404</v>
      </c>
      <c r="B313" s="89" t="s">
        <v>393</v>
      </c>
      <c r="C313" s="89" t="s">
        <v>729</v>
      </c>
      <c r="D313" s="89" t="s">
        <v>0</v>
      </c>
      <c r="E313" s="91" t="s">
        <v>399</v>
      </c>
      <c r="F313" s="7">
        <v>41850</v>
      </c>
      <c r="G313" s="7">
        <v>41850</v>
      </c>
    </row>
    <row r="314" spans="1:7">
      <c r="A314" s="6">
        <v>405</v>
      </c>
      <c r="B314" s="89" t="s">
        <v>393</v>
      </c>
      <c r="C314" s="89" t="s">
        <v>729</v>
      </c>
      <c r="D314" s="89" t="s">
        <v>397</v>
      </c>
      <c r="E314" s="91" t="s">
        <v>398</v>
      </c>
      <c r="F314" s="7">
        <v>41850</v>
      </c>
      <c r="G314" s="7">
        <v>41850</v>
      </c>
    </row>
    <row r="315" spans="1:7" ht="39.6">
      <c r="A315" s="6">
        <v>406</v>
      </c>
      <c r="B315" s="89" t="s">
        <v>393</v>
      </c>
      <c r="C315" s="89" t="s">
        <v>249</v>
      </c>
      <c r="D315" s="89" t="s">
        <v>0</v>
      </c>
      <c r="E315" s="91" t="s">
        <v>918</v>
      </c>
      <c r="F315" s="7">
        <v>42761579</v>
      </c>
      <c r="G315" s="7">
        <v>42761479</v>
      </c>
    </row>
    <row r="316" spans="1:7" ht="26.4">
      <c r="A316" s="6">
        <v>407</v>
      </c>
      <c r="B316" s="89" t="s">
        <v>393</v>
      </c>
      <c r="C316" s="89" t="s">
        <v>400</v>
      </c>
      <c r="D316" s="89" t="s">
        <v>0</v>
      </c>
      <c r="E316" s="91" t="s">
        <v>401</v>
      </c>
      <c r="F316" s="7">
        <v>42761579</v>
      </c>
      <c r="G316" s="7">
        <v>42761479</v>
      </c>
    </row>
    <row r="317" spans="1:7" ht="84">
      <c r="A317" s="6">
        <v>408</v>
      </c>
      <c r="B317" s="89" t="s">
        <v>393</v>
      </c>
      <c r="C317" s="89" t="s">
        <v>402</v>
      </c>
      <c r="D317" s="89" t="s">
        <v>0</v>
      </c>
      <c r="E317" s="124" t="s">
        <v>403</v>
      </c>
      <c r="F317" s="7">
        <v>23213909</v>
      </c>
      <c r="G317" s="7">
        <v>23213909</v>
      </c>
    </row>
    <row r="318" spans="1:7" ht="26.4">
      <c r="A318" s="6">
        <v>409</v>
      </c>
      <c r="B318" s="89" t="s">
        <v>393</v>
      </c>
      <c r="C318" s="89" t="s">
        <v>402</v>
      </c>
      <c r="D318" s="89" t="s">
        <v>2</v>
      </c>
      <c r="E318" s="91" t="s">
        <v>159</v>
      </c>
      <c r="F318" s="7">
        <v>170000</v>
      </c>
      <c r="G318" s="7">
        <v>170000</v>
      </c>
    </row>
    <row r="319" spans="1:7" ht="26.4">
      <c r="A319" s="6">
        <v>410</v>
      </c>
      <c r="B319" s="89" t="s">
        <v>393</v>
      </c>
      <c r="C319" s="89" t="s">
        <v>402</v>
      </c>
      <c r="D319" s="89" t="s">
        <v>200</v>
      </c>
      <c r="E319" s="91" t="s">
        <v>201</v>
      </c>
      <c r="F319" s="7">
        <v>23043909</v>
      </c>
      <c r="G319" s="7">
        <v>23043909</v>
      </c>
    </row>
    <row r="320" spans="1:7" ht="108">
      <c r="A320" s="6">
        <v>411</v>
      </c>
      <c r="B320" s="89" t="s">
        <v>393</v>
      </c>
      <c r="C320" s="89" t="s">
        <v>404</v>
      </c>
      <c r="D320" s="89" t="s">
        <v>0</v>
      </c>
      <c r="E320" s="124" t="s">
        <v>405</v>
      </c>
      <c r="F320" s="7">
        <v>13033970</v>
      </c>
      <c r="G320" s="7">
        <v>13033970</v>
      </c>
    </row>
    <row r="321" spans="1:7" ht="26.4">
      <c r="A321" s="6">
        <v>412</v>
      </c>
      <c r="B321" s="89" t="s">
        <v>393</v>
      </c>
      <c r="C321" s="89" t="s">
        <v>404</v>
      </c>
      <c r="D321" s="89" t="s">
        <v>2</v>
      </c>
      <c r="E321" s="91" t="s">
        <v>159</v>
      </c>
      <c r="F321" s="7">
        <v>270000</v>
      </c>
      <c r="G321" s="7">
        <v>270000</v>
      </c>
    </row>
    <row r="322" spans="1:7" ht="26.4">
      <c r="A322" s="6">
        <v>413</v>
      </c>
      <c r="B322" s="89" t="s">
        <v>393</v>
      </c>
      <c r="C322" s="89" t="s">
        <v>404</v>
      </c>
      <c r="D322" s="89" t="s">
        <v>200</v>
      </c>
      <c r="E322" s="91" t="s">
        <v>201</v>
      </c>
      <c r="F322" s="7">
        <v>12763970</v>
      </c>
      <c r="G322" s="7">
        <v>12763970</v>
      </c>
    </row>
    <row r="323" spans="1:7" ht="118.8">
      <c r="A323" s="6">
        <v>414</v>
      </c>
      <c r="B323" s="89" t="s">
        <v>393</v>
      </c>
      <c r="C323" s="89" t="s">
        <v>406</v>
      </c>
      <c r="D323" s="89" t="s">
        <v>0</v>
      </c>
      <c r="E323" s="91" t="s">
        <v>407</v>
      </c>
      <c r="F323" s="7">
        <v>6361700</v>
      </c>
      <c r="G323" s="7">
        <v>6361600</v>
      </c>
    </row>
    <row r="324" spans="1:7" ht="26.4">
      <c r="A324" s="6">
        <v>415</v>
      </c>
      <c r="B324" s="89" t="s">
        <v>393</v>
      </c>
      <c r="C324" s="89" t="s">
        <v>406</v>
      </c>
      <c r="D324" s="89" t="s">
        <v>2</v>
      </c>
      <c r="E324" s="91" t="s">
        <v>159</v>
      </c>
      <c r="F324" s="7">
        <v>120000</v>
      </c>
      <c r="G324" s="7">
        <v>120000</v>
      </c>
    </row>
    <row r="325" spans="1:7" ht="26.4">
      <c r="A325" s="6">
        <v>416</v>
      </c>
      <c r="B325" s="89" t="s">
        <v>393</v>
      </c>
      <c r="C325" s="89" t="s">
        <v>406</v>
      </c>
      <c r="D325" s="89" t="s">
        <v>200</v>
      </c>
      <c r="E325" s="91" t="s">
        <v>201</v>
      </c>
      <c r="F325" s="7">
        <v>6241700</v>
      </c>
      <c r="G325" s="7">
        <v>6241600</v>
      </c>
    </row>
    <row r="326" spans="1:7" ht="26.4">
      <c r="A326" s="6">
        <v>417</v>
      </c>
      <c r="B326" s="89" t="s">
        <v>393</v>
      </c>
      <c r="C326" s="89" t="s">
        <v>408</v>
      </c>
      <c r="D326" s="89" t="s">
        <v>0</v>
      </c>
      <c r="E326" s="91" t="s">
        <v>409</v>
      </c>
      <c r="F326" s="7">
        <v>152000</v>
      </c>
      <c r="G326" s="7">
        <v>152000</v>
      </c>
    </row>
    <row r="327" spans="1:7" ht="26.4">
      <c r="A327" s="6">
        <v>418</v>
      </c>
      <c r="B327" s="89" t="s">
        <v>393</v>
      </c>
      <c r="C327" s="89" t="s">
        <v>408</v>
      </c>
      <c r="D327" s="89" t="s">
        <v>2</v>
      </c>
      <c r="E327" s="91" t="s">
        <v>159</v>
      </c>
      <c r="F327" s="7">
        <v>2000</v>
      </c>
      <c r="G327" s="7">
        <v>2000</v>
      </c>
    </row>
    <row r="328" spans="1:7" ht="26.4">
      <c r="A328" s="6">
        <v>419</v>
      </c>
      <c r="B328" s="89" t="s">
        <v>393</v>
      </c>
      <c r="C328" s="89" t="s">
        <v>408</v>
      </c>
      <c r="D328" s="89" t="s">
        <v>200</v>
      </c>
      <c r="E328" s="91" t="s">
        <v>201</v>
      </c>
      <c r="F328" s="7">
        <v>150000</v>
      </c>
      <c r="G328" s="7">
        <v>150000</v>
      </c>
    </row>
    <row r="329" spans="1:7" ht="39.6">
      <c r="A329" s="6">
        <v>420</v>
      </c>
      <c r="B329" s="89" t="s">
        <v>393</v>
      </c>
      <c r="C329" s="89" t="s">
        <v>351</v>
      </c>
      <c r="D329" s="89" t="s">
        <v>0</v>
      </c>
      <c r="E329" s="91" t="s">
        <v>814</v>
      </c>
      <c r="F329" s="7">
        <v>900000</v>
      </c>
      <c r="G329" s="7">
        <v>950000</v>
      </c>
    </row>
    <row r="330" spans="1:7">
      <c r="A330" s="6">
        <v>421</v>
      </c>
      <c r="B330" s="89" t="s">
        <v>393</v>
      </c>
      <c r="C330" s="89" t="s">
        <v>410</v>
      </c>
      <c r="D330" s="89" t="s">
        <v>0</v>
      </c>
      <c r="E330" s="91" t="s">
        <v>411</v>
      </c>
      <c r="F330" s="7">
        <v>900000</v>
      </c>
      <c r="G330" s="7">
        <v>950000</v>
      </c>
    </row>
    <row r="331" spans="1:7" ht="39.6">
      <c r="A331" s="6">
        <v>422</v>
      </c>
      <c r="B331" s="89" t="s">
        <v>393</v>
      </c>
      <c r="C331" s="89" t="s">
        <v>412</v>
      </c>
      <c r="D331" s="89" t="s">
        <v>0</v>
      </c>
      <c r="E331" s="91" t="s">
        <v>413</v>
      </c>
      <c r="F331" s="7">
        <v>900000</v>
      </c>
      <c r="G331" s="7">
        <v>950000</v>
      </c>
    </row>
    <row r="332" spans="1:7" ht="26.4">
      <c r="A332" s="6">
        <v>423</v>
      </c>
      <c r="B332" s="89" t="s">
        <v>393</v>
      </c>
      <c r="C332" s="89" t="s">
        <v>412</v>
      </c>
      <c r="D332" s="89" t="s">
        <v>200</v>
      </c>
      <c r="E332" s="91" t="s">
        <v>201</v>
      </c>
      <c r="F332" s="7">
        <v>900000</v>
      </c>
      <c r="G332" s="7">
        <v>950000</v>
      </c>
    </row>
    <row r="333" spans="1:7">
      <c r="A333" s="6">
        <v>424</v>
      </c>
      <c r="B333" s="89" t="s">
        <v>414</v>
      </c>
      <c r="C333" s="89" t="s">
        <v>147</v>
      </c>
      <c r="D333" s="89" t="s">
        <v>0</v>
      </c>
      <c r="E333" s="91" t="s">
        <v>415</v>
      </c>
      <c r="F333" s="7">
        <v>2338921</v>
      </c>
      <c r="G333" s="7">
        <v>2338921</v>
      </c>
    </row>
    <row r="334" spans="1:7" ht="39.6">
      <c r="A334" s="6">
        <v>425</v>
      </c>
      <c r="B334" s="89" t="s">
        <v>414</v>
      </c>
      <c r="C334" s="89" t="s">
        <v>175</v>
      </c>
      <c r="D334" s="89" t="s">
        <v>0</v>
      </c>
      <c r="E334" s="91" t="s">
        <v>917</v>
      </c>
      <c r="F334" s="7">
        <v>207600</v>
      </c>
      <c r="G334" s="7">
        <v>207600</v>
      </c>
    </row>
    <row r="335" spans="1:7" ht="26.4">
      <c r="A335" s="6">
        <v>426</v>
      </c>
      <c r="B335" s="89" t="s">
        <v>414</v>
      </c>
      <c r="C335" s="89" t="s">
        <v>727</v>
      </c>
      <c r="D335" s="89" t="s">
        <v>0</v>
      </c>
      <c r="E335" s="91" t="s">
        <v>395</v>
      </c>
      <c r="F335" s="7">
        <v>207600</v>
      </c>
      <c r="G335" s="7">
        <v>207600</v>
      </c>
    </row>
    <row r="336" spans="1:7" ht="26.4">
      <c r="A336" s="6">
        <v>427</v>
      </c>
      <c r="B336" s="89" t="s">
        <v>414</v>
      </c>
      <c r="C336" s="89" t="s">
        <v>730</v>
      </c>
      <c r="D336" s="89" t="s">
        <v>0</v>
      </c>
      <c r="E336" s="91" t="s">
        <v>416</v>
      </c>
      <c r="F336" s="7">
        <v>207600</v>
      </c>
      <c r="G336" s="7">
        <v>207600</v>
      </c>
    </row>
    <row r="337" spans="1:7" ht="26.4">
      <c r="A337" s="6">
        <v>428</v>
      </c>
      <c r="B337" s="89" t="s">
        <v>414</v>
      </c>
      <c r="C337" s="89" t="s">
        <v>730</v>
      </c>
      <c r="D337" s="89" t="s">
        <v>229</v>
      </c>
      <c r="E337" s="91" t="s">
        <v>230</v>
      </c>
      <c r="F337" s="7">
        <v>207600</v>
      </c>
      <c r="G337" s="7">
        <v>207600</v>
      </c>
    </row>
    <row r="338" spans="1:7" ht="39.6">
      <c r="A338" s="6">
        <v>429</v>
      </c>
      <c r="B338" s="89" t="s">
        <v>414</v>
      </c>
      <c r="C338" s="89" t="s">
        <v>249</v>
      </c>
      <c r="D338" s="89" t="s">
        <v>0</v>
      </c>
      <c r="E338" s="91" t="s">
        <v>918</v>
      </c>
      <c r="F338" s="7">
        <v>2131321</v>
      </c>
      <c r="G338" s="7">
        <v>2131321</v>
      </c>
    </row>
    <row r="339" spans="1:7" ht="26.4">
      <c r="A339" s="6">
        <v>430</v>
      </c>
      <c r="B339" s="89" t="s">
        <v>414</v>
      </c>
      <c r="C339" s="89" t="s">
        <v>400</v>
      </c>
      <c r="D339" s="89" t="s">
        <v>0</v>
      </c>
      <c r="E339" s="91" t="s">
        <v>401</v>
      </c>
      <c r="F339" s="7">
        <v>2131321</v>
      </c>
      <c r="G339" s="7">
        <v>2131321</v>
      </c>
    </row>
    <row r="340" spans="1:7" ht="84">
      <c r="A340" s="6">
        <v>431</v>
      </c>
      <c r="B340" s="89" t="s">
        <v>414</v>
      </c>
      <c r="C340" s="89" t="s">
        <v>402</v>
      </c>
      <c r="D340" s="89" t="s">
        <v>0</v>
      </c>
      <c r="E340" s="124" t="s">
        <v>403</v>
      </c>
      <c r="F340" s="7">
        <v>1129391</v>
      </c>
      <c r="G340" s="7">
        <v>1129391</v>
      </c>
    </row>
    <row r="341" spans="1:7">
      <c r="A341" s="6">
        <v>432</v>
      </c>
      <c r="B341" s="89" t="s">
        <v>414</v>
      </c>
      <c r="C341" s="89" t="s">
        <v>402</v>
      </c>
      <c r="D341" s="89" t="s">
        <v>3</v>
      </c>
      <c r="E341" s="91" t="s">
        <v>611</v>
      </c>
      <c r="F341" s="7">
        <v>1039891</v>
      </c>
      <c r="G341" s="7">
        <v>1039891</v>
      </c>
    </row>
    <row r="342" spans="1:7" ht="26.4">
      <c r="A342" s="6">
        <v>433</v>
      </c>
      <c r="B342" s="89" t="s">
        <v>414</v>
      </c>
      <c r="C342" s="89" t="s">
        <v>402</v>
      </c>
      <c r="D342" s="89" t="s">
        <v>2</v>
      </c>
      <c r="E342" s="91" t="s">
        <v>159</v>
      </c>
      <c r="F342" s="7">
        <v>89500</v>
      </c>
      <c r="G342" s="7">
        <v>89500</v>
      </c>
    </row>
    <row r="343" spans="1:7" ht="108">
      <c r="A343" s="6">
        <v>434</v>
      </c>
      <c r="B343" s="89" t="s">
        <v>414</v>
      </c>
      <c r="C343" s="89" t="s">
        <v>404</v>
      </c>
      <c r="D343" s="89" t="s">
        <v>0</v>
      </c>
      <c r="E343" s="124" t="s">
        <v>405</v>
      </c>
      <c r="F343" s="7">
        <v>1001930</v>
      </c>
      <c r="G343" s="7">
        <v>1001930</v>
      </c>
    </row>
    <row r="344" spans="1:7">
      <c r="A344" s="6">
        <v>435</v>
      </c>
      <c r="B344" s="89" t="s">
        <v>414</v>
      </c>
      <c r="C344" s="89" t="s">
        <v>404</v>
      </c>
      <c r="D344" s="89" t="s">
        <v>3</v>
      </c>
      <c r="E344" s="91" t="s">
        <v>611</v>
      </c>
      <c r="F344" s="7">
        <v>772430</v>
      </c>
      <c r="G344" s="7">
        <v>772430</v>
      </c>
    </row>
    <row r="345" spans="1:7" ht="26.4">
      <c r="A345" s="6">
        <v>436</v>
      </c>
      <c r="B345" s="89" t="s">
        <v>414</v>
      </c>
      <c r="C345" s="89" t="s">
        <v>404</v>
      </c>
      <c r="D345" s="89" t="s">
        <v>2</v>
      </c>
      <c r="E345" s="91" t="s">
        <v>159</v>
      </c>
      <c r="F345" s="7">
        <v>229500</v>
      </c>
      <c r="G345" s="7">
        <v>229500</v>
      </c>
    </row>
    <row r="346" spans="1:7" s="4" customFormat="1">
      <c r="A346" s="116">
        <v>437</v>
      </c>
      <c r="B346" s="95" t="s">
        <v>417</v>
      </c>
      <c r="C346" s="95" t="s">
        <v>147</v>
      </c>
      <c r="D346" s="95" t="s">
        <v>0</v>
      </c>
      <c r="E346" s="90" t="s">
        <v>637</v>
      </c>
      <c r="F346" s="8">
        <v>6450000</v>
      </c>
      <c r="G346" s="8">
        <v>6450000</v>
      </c>
    </row>
    <row r="347" spans="1:7">
      <c r="A347" s="6">
        <v>438</v>
      </c>
      <c r="B347" s="89" t="s">
        <v>709</v>
      </c>
      <c r="C347" s="89" t="s">
        <v>147</v>
      </c>
      <c r="D347" s="89" t="s">
        <v>0</v>
      </c>
      <c r="E347" s="91" t="s">
        <v>710</v>
      </c>
      <c r="F347" s="7">
        <v>6450000</v>
      </c>
      <c r="G347" s="7">
        <v>6450000</v>
      </c>
    </row>
    <row r="348" spans="1:7" ht="39.6">
      <c r="A348" s="6">
        <v>439</v>
      </c>
      <c r="B348" s="89" t="s">
        <v>709</v>
      </c>
      <c r="C348" s="89" t="s">
        <v>351</v>
      </c>
      <c r="D348" s="89" t="s">
        <v>0</v>
      </c>
      <c r="E348" s="91" t="s">
        <v>814</v>
      </c>
      <c r="F348" s="7">
        <v>6450000</v>
      </c>
      <c r="G348" s="7">
        <v>6450000</v>
      </c>
    </row>
    <row r="349" spans="1:7" ht="26.4">
      <c r="A349" s="6">
        <v>440</v>
      </c>
      <c r="B349" s="89" t="s">
        <v>709</v>
      </c>
      <c r="C349" s="89" t="s">
        <v>418</v>
      </c>
      <c r="D349" s="89" t="s">
        <v>0</v>
      </c>
      <c r="E349" s="91" t="s">
        <v>419</v>
      </c>
      <c r="F349" s="7">
        <v>6450000</v>
      </c>
      <c r="G349" s="7">
        <v>6450000</v>
      </c>
    </row>
    <row r="350" spans="1:7" ht="26.4">
      <c r="A350" s="6">
        <v>441</v>
      </c>
      <c r="B350" s="89" t="s">
        <v>709</v>
      </c>
      <c r="C350" s="89" t="s">
        <v>420</v>
      </c>
      <c r="D350" s="89" t="s">
        <v>0</v>
      </c>
      <c r="E350" s="91" t="s">
        <v>421</v>
      </c>
      <c r="F350" s="7">
        <v>6400000</v>
      </c>
      <c r="G350" s="7">
        <v>6400000</v>
      </c>
    </row>
    <row r="351" spans="1:7">
      <c r="A351" s="6">
        <v>442</v>
      </c>
      <c r="B351" s="89" t="s">
        <v>709</v>
      </c>
      <c r="C351" s="89" t="s">
        <v>420</v>
      </c>
      <c r="D351" s="89" t="s">
        <v>125</v>
      </c>
      <c r="E351" s="91" t="s">
        <v>235</v>
      </c>
      <c r="F351" s="7">
        <v>6400000</v>
      </c>
      <c r="G351" s="7">
        <v>6400000</v>
      </c>
    </row>
    <row r="352" spans="1:7" ht="39.6">
      <c r="A352" s="6">
        <v>443</v>
      </c>
      <c r="B352" s="89" t="s">
        <v>709</v>
      </c>
      <c r="C352" s="89" t="s">
        <v>915</v>
      </c>
      <c r="D352" s="89" t="s">
        <v>0</v>
      </c>
      <c r="E352" s="91" t="s">
        <v>711</v>
      </c>
      <c r="F352" s="7">
        <v>50000</v>
      </c>
      <c r="G352" s="7">
        <v>50000</v>
      </c>
    </row>
    <row r="353" spans="1:7">
      <c r="A353" s="6">
        <v>444</v>
      </c>
      <c r="B353" s="89" t="s">
        <v>709</v>
      </c>
      <c r="C353" s="89" t="s">
        <v>915</v>
      </c>
      <c r="D353" s="89" t="s">
        <v>125</v>
      </c>
      <c r="E353" s="91" t="s">
        <v>235</v>
      </c>
      <c r="F353" s="7">
        <v>50000</v>
      </c>
      <c r="G353" s="7">
        <v>50000</v>
      </c>
    </row>
    <row r="354" spans="1:7" s="4" customFormat="1">
      <c r="A354" s="116">
        <v>445</v>
      </c>
      <c r="B354" s="95" t="s">
        <v>422</v>
      </c>
      <c r="C354" s="95" t="s">
        <v>147</v>
      </c>
      <c r="D354" s="95" t="s">
        <v>0</v>
      </c>
      <c r="E354" s="90" t="s">
        <v>638</v>
      </c>
      <c r="F354" s="8">
        <v>526000</v>
      </c>
      <c r="G354" s="8">
        <v>535300</v>
      </c>
    </row>
    <row r="355" spans="1:7">
      <c r="A355" s="6">
        <v>446</v>
      </c>
      <c r="B355" s="89" t="s">
        <v>423</v>
      </c>
      <c r="C355" s="89" t="s">
        <v>147</v>
      </c>
      <c r="D355" s="89" t="s">
        <v>0</v>
      </c>
      <c r="E355" s="91" t="s">
        <v>424</v>
      </c>
      <c r="F355" s="7">
        <v>526000</v>
      </c>
      <c r="G355" s="7">
        <v>535300</v>
      </c>
    </row>
    <row r="356" spans="1:7" ht="39.6">
      <c r="A356" s="6">
        <v>447</v>
      </c>
      <c r="B356" s="89" t="s">
        <v>423</v>
      </c>
      <c r="C356" s="89" t="s">
        <v>175</v>
      </c>
      <c r="D356" s="89" t="s">
        <v>0</v>
      </c>
      <c r="E356" s="91" t="s">
        <v>917</v>
      </c>
      <c r="F356" s="7">
        <v>526000</v>
      </c>
      <c r="G356" s="7">
        <v>535300</v>
      </c>
    </row>
    <row r="357" spans="1:7" ht="26.4">
      <c r="A357" s="6">
        <v>448</v>
      </c>
      <c r="B357" s="89" t="s">
        <v>423</v>
      </c>
      <c r="C357" s="89" t="s">
        <v>425</v>
      </c>
      <c r="D357" s="89" t="s">
        <v>0</v>
      </c>
      <c r="E357" s="91" t="s">
        <v>426</v>
      </c>
      <c r="F357" s="7">
        <v>526000</v>
      </c>
      <c r="G357" s="7">
        <v>535300</v>
      </c>
    </row>
    <row r="358" spans="1:7" ht="26.4">
      <c r="A358" s="6">
        <v>449</v>
      </c>
      <c r="B358" s="89" t="s">
        <v>423</v>
      </c>
      <c r="C358" s="89" t="s">
        <v>427</v>
      </c>
      <c r="D358" s="89" t="s">
        <v>0</v>
      </c>
      <c r="E358" s="91" t="s">
        <v>428</v>
      </c>
      <c r="F358" s="7">
        <v>526000</v>
      </c>
      <c r="G358" s="7">
        <v>535300</v>
      </c>
    </row>
    <row r="359" spans="1:7">
      <c r="A359" s="6">
        <v>450</v>
      </c>
      <c r="B359" s="92" t="s">
        <v>423</v>
      </c>
      <c r="C359" s="92" t="s">
        <v>427</v>
      </c>
      <c r="D359" s="92" t="s">
        <v>429</v>
      </c>
      <c r="E359" s="93" t="s">
        <v>430</v>
      </c>
      <c r="F359" s="9">
        <v>526000</v>
      </c>
      <c r="G359" s="9">
        <v>535300</v>
      </c>
    </row>
    <row r="360" spans="1:7" s="4" customFormat="1">
      <c r="A360" s="3">
        <v>451</v>
      </c>
      <c r="B360" s="143" t="s">
        <v>431</v>
      </c>
      <c r="C360" s="144"/>
      <c r="D360" s="144"/>
      <c r="E360" s="145"/>
      <c r="F360" s="94">
        <v>794896703.74000001</v>
      </c>
      <c r="G360" s="94">
        <v>662205220</v>
      </c>
    </row>
  </sheetData>
  <autoFilter ref="F1:G360"/>
  <mergeCells count="4">
    <mergeCell ref="F2:G2"/>
    <mergeCell ref="F3:G3"/>
    <mergeCell ref="A6:G6"/>
    <mergeCell ref="B360:E360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87"/>
  <sheetViews>
    <sheetView view="pageBreakPreview" topLeftCell="A469" zoomScale="110" zoomScaleSheetLayoutView="110" workbookViewId="0">
      <selection activeCell="F443" sqref="F443"/>
    </sheetView>
  </sheetViews>
  <sheetFormatPr defaultColWidth="9.109375" defaultRowHeight="13.2"/>
  <cols>
    <col min="1" max="1" width="4.6640625" style="2" customWidth="1"/>
    <col min="2" max="2" width="4.44140625" style="2" customWidth="1"/>
    <col min="3" max="3" width="5" style="2" customWidth="1"/>
    <col min="4" max="4" width="10.33203125" style="2" customWidth="1"/>
    <col min="5" max="5" width="3.77734375" style="2" customWidth="1"/>
    <col min="6" max="6" width="63.5546875" style="2" customWidth="1"/>
    <col min="7" max="7" width="13" style="2" customWidth="1"/>
    <col min="8" max="16384" width="9.109375" style="2"/>
  </cols>
  <sheetData>
    <row r="1" spans="1:7">
      <c r="A1" s="1"/>
      <c r="F1" s="146" t="s">
        <v>899</v>
      </c>
      <c r="G1" s="146"/>
    </row>
    <row r="2" spans="1:7">
      <c r="A2" s="1"/>
      <c r="F2" s="146" t="s">
        <v>931</v>
      </c>
      <c r="G2" s="146"/>
    </row>
    <row r="3" spans="1:7">
      <c r="A3" s="1"/>
      <c r="F3" s="146" t="s">
        <v>1019</v>
      </c>
      <c r="G3" s="146"/>
    </row>
    <row r="4" spans="1:7">
      <c r="A4" s="1"/>
    </row>
    <row r="5" spans="1:7" ht="15.6">
      <c r="A5" s="151" t="s">
        <v>739</v>
      </c>
      <c r="B5" s="151"/>
      <c r="C5" s="151"/>
      <c r="D5" s="151"/>
      <c r="E5" s="151"/>
      <c r="F5" s="151"/>
      <c r="G5" s="151"/>
    </row>
    <row r="6" spans="1:7">
      <c r="A6" s="1"/>
      <c r="F6" s="152"/>
      <c r="G6" s="152"/>
    </row>
    <row r="7" spans="1:7" s="107" customFormat="1" ht="46.8">
      <c r="A7" s="104" t="s">
        <v>119</v>
      </c>
      <c r="B7" s="108" t="s">
        <v>565</v>
      </c>
      <c r="C7" s="108" t="s">
        <v>127</v>
      </c>
      <c r="D7" s="108" t="s">
        <v>128</v>
      </c>
      <c r="E7" s="108" t="s">
        <v>129</v>
      </c>
      <c r="F7" s="106" t="s">
        <v>123</v>
      </c>
      <c r="G7" s="172" t="s">
        <v>736</v>
      </c>
    </row>
    <row r="8" spans="1:7" s="4" customFormat="1">
      <c r="A8" s="3">
        <v>1</v>
      </c>
      <c r="B8" s="95" t="s">
        <v>5</v>
      </c>
      <c r="C8" s="95" t="s">
        <v>6</v>
      </c>
      <c r="D8" s="95" t="s">
        <v>147</v>
      </c>
      <c r="E8" s="95" t="s">
        <v>0</v>
      </c>
      <c r="F8" s="90" t="s">
        <v>432</v>
      </c>
      <c r="G8" s="173">
        <v>938062802.69000006</v>
      </c>
    </row>
    <row r="9" spans="1:7">
      <c r="A9" s="5">
        <v>2</v>
      </c>
      <c r="B9" s="89" t="s">
        <v>5</v>
      </c>
      <c r="C9" s="89" t="s">
        <v>146</v>
      </c>
      <c r="D9" s="89" t="s">
        <v>147</v>
      </c>
      <c r="E9" s="89" t="s">
        <v>0</v>
      </c>
      <c r="F9" s="91" t="s">
        <v>639</v>
      </c>
      <c r="G9" s="174">
        <v>47295428.68</v>
      </c>
    </row>
    <row r="10" spans="1:7" ht="26.4">
      <c r="A10" s="5">
        <v>3</v>
      </c>
      <c r="B10" s="89" t="s">
        <v>5</v>
      </c>
      <c r="C10" s="89" t="s">
        <v>148</v>
      </c>
      <c r="D10" s="89" t="s">
        <v>147</v>
      </c>
      <c r="E10" s="89" t="s">
        <v>0</v>
      </c>
      <c r="F10" s="91" t="s">
        <v>433</v>
      </c>
      <c r="G10" s="174">
        <v>1711883</v>
      </c>
    </row>
    <row r="11" spans="1:7">
      <c r="A11" s="5">
        <v>4</v>
      </c>
      <c r="B11" s="89" t="s">
        <v>5</v>
      </c>
      <c r="C11" s="89" t="s">
        <v>148</v>
      </c>
      <c r="D11" s="89" t="s">
        <v>150</v>
      </c>
      <c r="E11" s="89" t="s">
        <v>0</v>
      </c>
      <c r="F11" s="91" t="s">
        <v>434</v>
      </c>
      <c r="G11" s="174">
        <v>1711883</v>
      </c>
    </row>
    <row r="12" spans="1:7">
      <c r="A12" s="5">
        <v>5</v>
      </c>
      <c r="B12" s="89" t="s">
        <v>5</v>
      </c>
      <c r="C12" s="89" t="s">
        <v>148</v>
      </c>
      <c r="D12" s="89" t="s">
        <v>152</v>
      </c>
      <c r="E12" s="89" t="s">
        <v>0</v>
      </c>
      <c r="F12" s="91" t="s">
        <v>435</v>
      </c>
      <c r="G12" s="174">
        <v>1711883</v>
      </c>
    </row>
    <row r="13" spans="1:7">
      <c r="A13" s="5">
        <v>6</v>
      </c>
      <c r="B13" s="89" t="s">
        <v>5</v>
      </c>
      <c r="C13" s="89" t="s">
        <v>148</v>
      </c>
      <c r="D13" s="89" t="s">
        <v>152</v>
      </c>
      <c r="E13" s="89" t="s">
        <v>1</v>
      </c>
      <c r="F13" s="91" t="s">
        <v>1023</v>
      </c>
      <c r="G13" s="174">
        <v>1711883</v>
      </c>
    </row>
    <row r="14" spans="1:7" ht="39.6">
      <c r="A14" s="5">
        <v>7</v>
      </c>
      <c r="B14" s="89" t="s">
        <v>5</v>
      </c>
      <c r="C14" s="89" t="s">
        <v>162</v>
      </c>
      <c r="D14" s="89" t="s">
        <v>147</v>
      </c>
      <c r="E14" s="89" t="s">
        <v>0</v>
      </c>
      <c r="F14" s="91" t="s">
        <v>640</v>
      </c>
      <c r="G14" s="174">
        <v>16724278.68</v>
      </c>
    </row>
    <row r="15" spans="1:7">
      <c r="A15" s="5">
        <v>8</v>
      </c>
      <c r="B15" s="89" t="s">
        <v>5</v>
      </c>
      <c r="C15" s="89" t="s">
        <v>162</v>
      </c>
      <c r="D15" s="89" t="s">
        <v>150</v>
      </c>
      <c r="E15" s="89" t="s">
        <v>0</v>
      </c>
      <c r="F15" s="91" t="s">
        <v>434</v>
      </c>
      <c r="G15" s="174">
        <v>16724278.68</v>
      </c>
    </row>
    <row r="16" spans="1:7" ht="26.4">
      <c r="A16" s="5">
        <v>9</v>
      </c>
      <c r="B16" s="89" t="s">
        <v>5</v>
      </c>
      <c r="C16" s="89" t="s">
        <v>162</v>
      </c>
      <c r="D16" s="89" t="s">
        <v>157</v>
      </c>
      <c r="E16" s="89" t="s">
        <v>0</v>
      </c>
      <c r="F16" s="91" t="s">
        <v>437</v>
      </c>
      <c r="G16" s="174">
        <v>16724278.68</v>
      </c>
    </row>
    <row r="17" spans="1:7">
      <c r="A17" s="5">
        <v>10</v>
      </c>
      <c r="B17" s="89" t="s">
        <v>5</v>
      </c>
      <c r="C17" s="89" t="s">
        <v>162</v>
      </c>
      <c r="D17" s="89" t="s">
        <v>157</v>
      </c>
      <c r="E17" s="89" t="s">
        <v>1</v>
      </c>
      <c r="F17" s="91" t="s">
        <v>1023</v>
      </c>
      <c r="G17" s="174">
        <v>15559855</v>
      </c>
    </row>
    <row r="18" spans="1:7" ht="26.4">
      <c r="A18" s="5">
        <v>11</v>
      </c>
      <c r="B18" s="89" t="s">
        <v>5</v>
      </c>
      <c r="C18" s="89" t="s">
        <v>162</v>
      </c>
      <c r="D18" s="89" t="s">
        <v>157</v>
      </c>
      <c r="E18" s="89" t="s">
        <v>2</v>
      </c>
      <c r="F18" s="91" t="s">
        <v>438</v>
      </c>
      <c r="G18" s="174">
        <v>954423.68</v>
      </c>
    </row>
    <row r="19" spans="1:7">
      <c r="A19" s="5">
        <v>12</v>
      </c>
      <c r="B19" s="89" t="s">
        <v>5</v>
      </c>
      <c r="C19" s="89" t="s">
        <v>162</v>
      </c>
      <c r="D19" s="89" t="s">
        <v>157</v>
      </c>
      <c r="E19" s="89" t="s">
        <v>833</v>
      </c>
      <c r="F19" s="91" t="s">
        <v>846</v>
      </c>
      <c r="G19" s="174">
        <v>38000</v>
      </c>
    </row>
    <row r="20" spans="1:7">
      <c r="A20" s="5">
        <v>17</v>
      </c>
      <c r="B20" s="89" t="s">
        <v>5</v>
      </c>
      <c r="C20" s="89" t="s">
        <v>162</v>
      </c>
      <c r="D20" s="89" t="s">
        <v>157</v>
      </c>
      <c r="E20" s="89" t="s">
        <v>160</v>
      </c>
      <c r="F20" s="91" t="s">
        <v>439</v>
      </c>
      <c r="G20" s="174">
        <v>172000</v>
      </c>
    </row>
    <row r="21" spans="1:7">
      <c r="A21" s="5">
        <v>18</v>
      </c>
      <c r="B21" s="89" t="s">
        <v>5</v>
      </c>
      <c r="C21" s="89" t="s">
        <v>167</v>
      </c>
      <c r="D21" s="89" t="s">
        <v>147</v>
      </c>
      <c r="E21" s="89" t="s">
        <v>0</v>
      </c>
      <c r="F21" s="91" t="s">
        <v>440</v>
      </c>
      <c r="G21" s="174">
        <v>235000</v>
      </c>
    </row>
    <row r="22" spans="1:7">
      <c r="A22" s="5">
        <v>19</v>
      </c>
      <c r="B22" s="89" t="s">
        <v>5</v>
      </c>
      <c r="C22" s="89" t="s">
        <v>167</v>
      </c>
      <c r="D22" s="89" t="s">
        <v>150</v>
      </c>
      <c r="E22" s="89" t="s">
        <v>0</v>
      </c>
      <c r="F22" s="91" t="s">
        <v>434</v>
      </c>
      <c r="G22" s="174">
        <v>235000</v>
      </c>
    </row>
    <row r="23" spans="1:7">
      <c r="A23" s="5">
        <v>20</v>
      </c>
      <c r="B23" s="89" t="s">
        <v>5</v>
      </c>
      <c r="C23" s="89" t="s">
        <v>167</v>
      </c>
      <c r="D23" s="89" t="s">
        <v>169</v>
      </c>
      <c r="E23" s="89" t="s">
        <v>0</v>
      </c>
      <c r="F23" s="91" t="s">
        <v>441</v>
      </c>
      <c r="G23" s="174">
        <v>235000</v>
      </c>
    </row>
    <row r="24" spans="1:7">
      <c r="A24" s="5">
        <v>21</v>
      </c>
      <c r="B24" s="89" t="s">
        <v>5</v>
      </c>
      <c r="C24" s="89" t="s">
        <v>167</v>
      </c>
      <c r="D24" s="89" t="s">
        <v>169</v>
      </c>
      <c r="E24" s="89" t="s">
        <v>171</v>
      </c>
      <c r="F24" s="91" t="s">
        <v>442</v>
      </c>
      <c r="G24" s="174">
        <v>235000</v>
      </c>
    </row>
    <row r="25" spans="1:7">
      <c r="A25" s="5">
        <v>22</v>
      </c>
      <c r="B25" s="89" t="s">
        <v>5</v>
      </c>
      <c r="C25" s="89" t="s">
        <v>173</v>
      </c>
      <c r="D25" s="89" t="s">
        <v>147</v>
      </c>
      <c r="E25" s="89" t="s">
        <v>0</v>
      </c>
      <c r="F25" s="91" t="s">
        <v>443</v>
      </c>
      <c r="G25" s="174">
        <v>28624267</v>
      </c>
    </row>
    <row r="26" spans="1:7" ht="39.6">
      <c r="A26" s="5">
        <v>23</v>
      </c>
      <c r="B26" s="89" t="s">
        <v>5</v>
      </c>
      <c r="C26" s="89" t="s">
        <v>173</v>
      </c>
      <c r="D26" s="89" t="s">
        <v>175</v>
      </c>
      <c r="E26" s="89" t="s">
        <v>0</v>
      </c>
      <c r="F26" s="91" t="s">
        <v>1024</v>
      </c>
      <c r="G26" s="174">
        <v>534510</v>
      </c>
    </row>
    <row r="27" spans="1:7" ht="26.4">
      <c r="A27" s="5">
        <v>24</v>
      </c>
      <c r="B27" s="89" t="s">
        <v>5</v>
      </c>
      <c r="C27" s="89" t="s">
        <v>173</v>
      </c>
      <c r="D27" s="89" t="s">
        <v>176</v>
      </c>
      <c r="E27" s="89" t="s">
        <v>0</v>
      </c>
      <c r="F27" s="91" t="s">
        <v>641</v>
      </c>
      <c r="G27" s="174">
        <v>442710</v>
      </c>
    </row>
    <row r="28" spans="1:7" ht="36">
      <c r="A28" s="5">
        <v>25</v>
      </c>
      <c r="B28" s="89" t="s">
        <v>5</v>
      </c>
      <c r="C28" s="89" t="s">
        <v>173</v>
      </c>
      <c r="D28" s="89" t="s">
        <v>177</v>
      </c>
      <c r="E28" s="89" t="s">
        <v>0</v>
      </c>
      <c r="F28" s="124" t="s">
        <v>444</v>
      </c>
      <c r="G28" s="174">
        <v>200</v>
      </c>
    </row>
    <row r="29" spans="1:7" ht="26.4">
      <c r="A29" s="5">
        <v>26</v>
      </c>
      <c r="B29" s="89" t="s">
        <v>5</v>
      </c>
      <c r="C29" s="89" t="s">
        <v>173</v>
      </c>
      <c r="D29" s="89" t="s">
        <v>177</v>
      </c>
      <c r="E29" s="89" t="s">
        <v>2</v>
      </c>
      <c r="F29" s="91" t="s">
        <v>438</v>
      </c>
      <c r="G29" s="174">
        <v>200</v>
      </c>
    </row>
    <row r="30" spans="1:7" ht="26.4">
      <c r="A30" s="5">
        <v>27</v>
      </c>
      <c r="B30" s="89" t="s">
        <v>5</v>
      </c>
      <c r="C30" s="89" t="s">
        <v>173</v>
      </c>
      <c r="D30" s="89" t="s">
        <v>179</v>
      </c>
      <c r="E30" s="89" t="s">
        <v>0</v>
      </c>
      <c r="F30" s="91" t="s">
        <v>445</v>
      </c>
      <c r="G30" s="174">
        <v>115200</v>
      </c>
    </row>
    <row r="31" spans="1:7">
      <c r="A31" s="5">
        <v>28</v>
      </c>
      <c r="B31" s="89" t="s">
        <v>5</v>
      </c>
      <c r="C31" s="89" t="s">
        <v>173</v>
      </c>
      <c r="D31" s="89" t="s">
        <v>179</v>
      </c>
      <c r="E31" s="89" t="s">
        <v>1</v>
      </c>
      <c r="F31" s="91" t="s">
        <v>1023</v>
      </c>
      <c r="G31" s="174">
        <v>115200</v>
      </c>
    </row>
    <row r="32" spans="1:7" ht="60">
      <c r="A32" s="5">
        <v>29</v>
      </c>
      <c r="B32" s="89" t="s">
        <v>5</v>
      </c>
      <c r="C32" s="89" t="s">
        <v>173</v>
      </c>
      <c r="D32" s="89" t="s">
        <v>181</v>
      </c>
      <c r="E32" s="89" t="s">
        <v>0</v>
      </c>
      <c r="F32" s="124" t="s">
        <v>446</v>
      </c>
      <c r="G32" s="174">
        <v>200</v>
      </c>
    </row>
    <row r="33" spans="1:7" ht="26.4">
      <c r="A33" s="5">
        <v>30</v>
      </c>
      <c r="B33" s="89" t="s">
        <v>5</v>
      </c>
      <c r="C33" s="89" t="s">
        <v>173</v>
      </c>
      <c r="D33" s="89" t="s">
        <v>181</v>
      </c>
      <c r="E33" s="89" t="s">
        <v>2</v>
      </c>
      <c r="F33" s="91" t="s">
        <v>438</v>
      </c>
      <c r="G33" s="174">
        <v>200</v>
      </c>
    </row>
    <row r="34" spans="1:7" ht="39.6">
      <c r="A34" s="5">
        <v>31</v>
      </c>
      <c r="B34" s="89" t="s">
        <v>5</v>
      </c>
      <c r="C34" s="89" t="s">
        <v>173</v>
      </c>
      <c r="D34" s="89" t="s">
        <v>183</v>
      </c>
      <c r="E34" s="89" t="s">
        <v>0</v>
      </c>
      <c r="F34" s="91" t="s">
        <v>447</v>
      </c>
      <c r="G34" s="174">
        <v>41400</v>
      </c>
    </row>
    <row r="35" spans="1:7" ht="26.4">
      <c r="A35" s="5">
        <v>32</v>
      </c>
      <c r="B35" s="89" t="s">
        <v>5</v>
      </c>
      <c r="C35" s="89" t="s">
        <v>173</v>
      </c>
      <c r="D35" s="89" t="s">
        <v>183</v>
      </c>
      <c r="E35" s="89" t="s">
        <v>2</v>
      </c>
      <c r="F35" s="91" t="s">
        <v>438</v>
      </c>
      <c r="G35" s="174">
        <v>41400</v>
      </c>
    </row>
    <row r="36" spans="1:7" ht="26.4">
      <c r="A36" s="5">
        <v>33</v>
      </c>
      <c r="B36" s="89" t="s">
        <v>5</v>
      </c>
      <c r="C36" s="89" t="s">
        <v>173</v>
      </c>
      <c r="D36" s="89" t="s">
        <v>185</v>
      </c>
      <c r="E36" s="89" t="s">
        <v>0</v>
      </c>
      <c r="F36" s="91" t="s">
        <v>448</v>
      </c>
      <c r="G36" s="174">
        <v>285710</v>
      </c>
    </row>
    <row r="37" spans="1:7" ht="26.4">
      <c r="A37" s="5">
        <v>34</v>
      </c>
      <c r="B37" s="89" t="s">
        <v>5</v>
      </c>
      <c r="C37" s="89" t="s">
        <v>173</v>
      </c>
      <c r="D37" s="89" t="s">
        <v>185</v>
      </c>
      <c r="E37" s="89" t="s">
        <v>2</v>
      </c>
      <c r="F37" s="91" t="s">
        <v>438</v>
      </c>
      <c r="G37" s="174">
        <v>285710</v>
      </c>
    </row>
    <row r="38" spans="1:7" ht="39.6">
      <c r="A38" s="5">
        <v>35</v>
      </c>
      <c r="B38" s="89" t="s">
        <v>5</v>
      </c>
      <c r="C38" s="89" t="s">
        <v>173</v>
      </c>
      <c r="D38" s="89" t="s">
        <v>187</v>
      </c>
      <c r="E38" s="89" t="s">
        <v>0</v>
      </c>
      <c r="F38" s="91" t="s">
        <v>642</v>
      </c>
      <c r="G38" s="174">
        <v>91800</v>
      </c>
    </row>
    <row r="39" spans="1:7" ht="39.6">
      <c r="A39" s="5">
        <v>36</v>
      </c>
      <c r="B39" s="89" t="s">
        <v>5</v>
      </c>
      <c r="C39" s="89" t="s">
        <v>173</v>
      </c>
      <c r="D39" s="89" t="s">
        <v>188</v>
      </c>
      <c r="E39" s="89" t="s">
        <v>0</v>
      </c>
      <c r="F39" s="91" t="s">
        <v>449</v>
      </c>
      <c r="G39" s="174">
        <v>60000</v>
      </c>
    </row>
    <row r="40" spans="1:7" ht="26.4">
      <c r="A40" s="5">
        <v>37</v>
      </c>
      <c r="B40" s="89" t="s">
        <v>5</v>
      </c>
      <c r="C40" s="89" t="s">
        <v>173</v>
      </c>
      <c r="D40" s="89" t="s">
        <v>188</v>
      </c>
      <c r="E40" s="89" t="s">
        <v>2</v>
      </c>
      <c r="F40" s="91" t="s">
        <v>438</v>
      </c>
      <c r="G40" s="174">
        <v>60000</v>
      </c>
    </row>
    <row r="41" spans="1:7">
      <c r="A41" s="5">
        <v>38</v>
      </c>
      <c r="B41" s="89" t="s">
        <v>5</v>
      </c>
      <c r="C41" s="89" t="s">
        <v>173</v>
      </c>
      <c r="D41" s="89" t="s">
        <v>190</v>
      </c>
      <c r="E41" s="89" t="s">
        <v>0</v>
      </c>
      <c r="F41" s="91" t="s">
        <v>450</v>
      </c>
      <c r="G41" s="174">
        <v>31800</v>
      </c>
    </row>
    <row r="42" spans="1:7" ht="26.4">
      <c r="A42" s="5">
        <v>39</v>
      </c>
      <c r="B42" s="89" t="s">
        <v>5</v>
      </c>
      <c r="C42" s="89" t="s">
        <v>173</v>
      </c>
      <c r="D42" s="89" t="s">
        <v>190</v>
      </c>
      <c r="E42" s="89" t="s">
        <v>2</v>
      </c>
      <c r="F42" s="91" t="s">
        <v>438</v>
      </c>
      <c r="G42" s="174">
        <v>31800</v>
      </c>
    </row>
    <row r="43" spans="1:7">
      <c r="A43" s="5">
        <v>40</v>
      </c>
      <c r="B43" s="89" t="s">
        <v>5</v>
      </c>
      <c r="C43" s="89" t="s">
        <v>173</v>
      </c>
      <c r="D43" s="89" t="s">
        <v>150</v>
      </c>
      <c r="E43" s="89" t="s">
        <v>0</v>
      </c>
      <c r="F43" s="91" t="s">
        <v>434</v>
      </c>
      <c r="G43" s="174">
        <v>28089757</v>
      </c>
    </row>
    <row r="44" spans="1:7">
      <c r="A44" s="5">
        <v>41</v>
      </c>
      <c r="B44" s="89" t="s">
        <v>5</v>
      </c>
      <c r="C44" s="89" t="s">
        <v>173</v>
      </c>
      <c r="D44" s="89" t="s">
        <v>192</v>
      </c>
      <c r="E44" s="89" t="s">
        <v>0</v>
      </c>
      <c r="F44" s="91" t="s">
        <v>451</v>
      </c>
      <c r="G44" s="174">
        <v>24092408</v>
      </c>
    </row>
    <row r="45" spans="1:7">
      <c r="A45" s="5">
        <v>42</v>
      </c>
      <c r="B45" s="89" t="s">
        <v>5</v>
      </c>
      <c r="C45" s="89" t="s">
        <v>173</v>
      </c>
      <c r="D45" s="89" t="s">
        <v>192</v>
      </c>
      <c r="E45" s="89" t="s">
        <v>3</v>
      </c>
      <c r="F45" s="91" t="s">
        <v>643</v>
      </c>
      <c r="G45" s="174">
        <v>18939469.010000002</v>
      </c>
    </row>
    <row r="46" spans="1:7" ht="26.4">
      <c r="A46" s="5">
        <v>43</v>
      </c>
      <c r="B46" s="89" t="s">
        <v>5</v>
      </c>
      <c r="C46" s="89" t="s">
        <v>173</v>
      </c>
      <c r="D46" s="89" t="s">
        <v>192</v>
      </c>
      <c r="E46" s="89" t="s">
        <v>2</v>
      </c>
      <c r="F46" s="91" t="s">
        <v>438</v>
      </c>
      <c r="G46" s="174">
        <v>5115964.99</v>
      </c>
    </row>
    <row r="47" spans="1:7">
      <c r="A47" s="5">
        <v>44</v>
      </c>
      <c r="B47" s="89" t="s">
        <v>5</v>
      </c>
      <c r="C47" s="89" t="s">
        <v>173</v>
      </c>
      <c r="D47" s="89" t="s">
        <v>192</v>
      </c>
      <c r="E47" s="89" t="s">
        <v>160</v>
      </c>
      <c r="F47" s="91" t="s">
        <v>439</v>
      </c>
      <c r="G47" s="174">
        <v>36974</v>
      </c>
    </row>
    <row r="48" spans="1:7" ht="26.4">
      <c r="A48" s="5">
        <v>45</v>
      </c>
      <c r="B48" s="89" t="s">
        <v>5</v>
      </c>
      <c r="C48" s="89" t="s">
        <v>173</v>
      </c>
      <c r="D48" s="89" t="s">
        <v>194</v>
      </c>
      <c r="E48" s="89" t="s">
        <v>0</v>
      </c>
      <c r="F48" s="91" t="s">
        <v>452</v>
      </c>
      <c r="G48" s="174">
        <v>1341665</v>
      </c>
    </row>
    <row r="49" spans="1:7" ht="26.4">
      <c r="A49" s="5">
        <v>46</v>
      </c>
      <c r="B49" s="89" t="s">
        <v>5</v>
      </c>
      <c r="C49" s="89" t="s">
        <v>173</v>
      </c>
      <c r="D49" s="89" t="s">
        <v>194</v>
      </c>
      <c r="E49" s="89" t="s">
        <v>2</v>
      </c>
      <c r="F49" s="91" t="s">
        <v>438</v>
      </c>
      <c r="G49" s="174">
        <v>323518</v>
      </c>
    </row>
    <row r="50" spans="1:7">
      <c r="A50" s="5">
        <v>47</v>
      </c>
      <c r="B50" s="89" t="s">
        <v>5</v>
      </c>
      <c r="C50" s="89" t="s">
        <v>173</v>
      </c>
      <c r="D50" s="89" t="s">
        <v>194</v>
      </c>
      <c r="E50" s="89" t="s">
        <v>4</v>
      </c>
      <c r="F50" s="91" t="s">
        <v>507</v>
      </c>
      <c r="G50" s="174">
        <v>368000</v>
      </c>
    </row>
    <row r="51" spans="1:7">
      <c r="A51" s="5">
        <v>48</v>
      </c>
      <c r="B51" s="89" t="s">
        <v>5</v>
      </c>
      <c r="C51" s="89" t="s">
        <v>173</v>
      </c>
      <c r="D51" s="89" t="s">
        <v>194</v>
      </c>
      <c r="E51" s="89" t="s">
        <v>833</v>
      </c>
      <c r="F51" s="91" t="s">
        <v>846</v>
      </c>
      <c r="G51" s="174">
        <v>15450</v>
      </c>
    </row>
    <row r="52" spans="1:7">
      <c r="A52" s="5">
        <v>49</v>
      </c>
      <c r="B52" s="89" t="s">
        <v>5</v>
      </c>
      <c r="C52" s="89" t="s">
        <v>173</v>
      </c>
      <c r="D52" s="89" t="s">
        <v>194</v>
      </c>
      <c r="E52" s="89" t="s">
        <v>160</v>
      </c>
      <c r="F52" s="91" t="s">
        <v>439</v>
      </c>
      <c r="G52" s="174">
        <v>634697</v>
      </c>
    </row>
    <row r="53" spans="1:7">
      <c r="A53" s="5">
        <v>50</v>
      </c>
      <c r="B53" s="89" t="s">
        <v>5</v>
      </c>
      <c r="C53" s="89" t="s">
        <v>173</v>
      </c>
      <c r="D53" s="89" t="s">
        <v>196</v>
      </c>
      <c r="E53" s="89" t="s">
        <v>0</v>
      </c>
      <c r="F53" s="91" t="s">
        <v>453</v>
      </c>
      <c r="G53" s="174">
        <v>651606</v>
      </c>
    </row>
    <row r="54" spans="1:7" ht="26.4">
      <c r="A54" s="5">
        <v>51</v>
      </c>
      <c r="B54" s="89" t="s">
        <v>5</v>
      </c>
      <c r="C54" s="89" t="s">
        <v>173</v>
      </c>
      <c r="D54" s="89" t="s">
        <v>196</v>
      </c>
      <c r="E54" s="89" t="s">
        <v>2</v>
      </c>
      <c r="F54" s="91" t="s">
        <v>438</v>
      </c>
      <c r="G54" s="174">
        <v>18000</v>
      </c>
    </row>
    <row r="55" spans="1:7">
      <c r="A55" s="5">
        <v>52</v>
      </c>
      <c r="B55" s="89" t="s">
        <v>5</v>
      </c>
      <c r="C55" s="89" t="s">
        <v>173</v>
      </c>
      <c r="D55" s="89" t="s">
        <v>196</v>
      </c>
      <c r="E55" s="89" t="s">
        <v>160</v>
      </c>
      <c r="F55" s="91" t="s">
        <v>439</v>
      </c>
      <c r="G55" s="174">
        <v>633606</v>
      </c>
    </row>
    <row r="56" spans="1:7" ht="26.4">
      <c r="A56" s="5">
        <v>53</v>
      </c>
      <c r="B56" s="89" t="s">
        <v>5</v>
      </c>
      <c r="C56" s="89" t="s">
        <v>173</v>
      </c>
      <c r="D56" s="89" t="s">
        <v>198</v>
      </c>
      <c r="E56" s="89" t="s">
        <v>0</v>
      </c>
      <c r="F56" s="91" t="s">
        <v>454</v>
      </c>
      <c r="G56" s="174">
        <v>2004078</v>
      </c>
    </row>
    <row r="57" spans="1:7" ht="26.4">
      <c r="A57" s="5">
        <v>54</v>
      </c>
      <c r="B57" s="89" t="s">
        <v>5</v>
      </c>
      <c r="C57" s="89" t="s">
        <v>173</v>
      </c>
      <c r="D57" s="89" t="s">
        <v>198</v>
      </c>
      <c r="E57" s="89" t="s">
        <v>200</v>
      </c>
      <c r="F57" s="91" t="s">
        <v>455</v>
      </c>
      <c r="G57" s="174">
        <v>2004078</v>
      </c>
    </row>
    <row r="58" spans="1:7">
      <c r="A58" s="5">
        <v>55</v>
      </c>
      <c r="B58" s="89" t="s">
        <v>5</v>
      </c>
      <c r="C58" s="89" t="s">
        <v>202</v>
      </c>
      <c r="D58" s="89" t="s">
        <v>147</v>
      </c>
      <c r="E58" s="89" t="s">
        <v>0</v>
      </c>
      <c r="F58" s="91" t="s">
        <v>644</v>
      </c>
      <c r="G58" s="174">
        <v>537600</v>
      </c>
    </row>
    <row r="59" spans="1:7">
      <c r="A59" s="5">
        <v>56</v>
      </c>
      <c r="B59" s="89" t="s">
        <v>5</v>
      </c>
      <c r="C59" s="89" t="s">
        <v>203</v>
      </c>
      <c r="D59" s="89" t="s">
        <v>147</v>
      </c>
      <c r="E59" s="89" t="s">
        <v>0</v>
      </c>
      <c r="F59" s="91" t="s">
        <v>456</v>
      </c>
      <c r="G59" s="174">
        <v>537600</v>
      </c>
    </row>
    <row r="60" spans="1:7">
      <c r="A60" s="5">
        <v>57</v>
      </c>
      <c r="B60" s="89" t="s">
        <v>5</v>
      </c>
      <c r="C60" s="89" t="s">
        <v>203</v>
      </c>
      <c r="D60" s="89" t="s">
        <v>150</v>
      </c>
      <c r="E60" s="89" t="s">
        <v>0</v>
      </c>
      <c r="F60" s="91" t="s">
        <v>434</v>
      </c>
      <c r="G60" s="174">
        <v>537600</v>
      </c>
    </row>
    <row r="61" spans="1:7" ht="39.6">
      <c r="A61" s="5">
        <v>58</v>
      </c>
      <c r="B61" s="89" t="s">
        <v>5</v>
      </c>
      <c r="C61" s="89" t="s">
        <v>203</v>
      </c>
      <c r="D61" s="89" t="s">
        <v>205</v>
      </c>
      <c r="E61" s="89" t="s">
        <v>0</v>
      </c>
      <c r="F61" s="91" t="s">
        <v>457</v>
      </c>
      <c r="G61" s="174">
        <v>537600</v>
      </c>
    </row>
    <row r="62" spans="1:7">
      <c r="A62" s="5">
        <v>59</v>
      </c>
      <c r="B62" s="89" t="s">
        <v>5</v>
      </c>
      <c r="C62" s="89" t="s">
        <v>203</v>
      </c>
      <c r="D62" s="89" t="s">
        <v>205</v>
      </c>
      <c r="E62" s="89" t="s">
        <v>1</v>
      </c>
      <c r="F62" s="91" t="s">
        <v>1023</v>
      </c>
      <c r="G62" s="174">
        <v>537600</v>
      </c>
    </row>
    <row r="63" spans="1:7" ht="26.4">
      <c r="A63" s="5">
        <v>60</v>
      </c>
      <c r="B63" s="89" t="s">
        <v>5</v>
      </c>
      <c r="C63" s="89" t="s">
        <v>207</v>
      </c>
      <c r="D63" s="89" t="s">
        <v>147</v>
      </c>
      <c r="E63" s="89" t="s">
        <v>0</v>
      </c>
      <c r="F63" s="91" t="s">
        <v>645</v>
      </c>
      <c r="G63" s="174">
        <v>7435086.1299999999</v>
      </c>
    </row>
    <row r="64" spans="1:7" ht="26.4">
      <c r="A64" s="5">
        <v>61</v>
      </c>
      <c r="B64" s="89" t="s">
        <v>5</v>
      </c>
      <c r="C64" s="89" t="s">
        <v>208</v>
      </c>
      <c r="D64" s="89" t="s">
        <v>147</v>
      </c>
      <c r="E64" s="89" t="s">
        <v>0</v>
      </c>
      <c r="F64" s="91" t="s">
        <v>646</v>
      </c>
      <c r="G64" s="174">
        <v>5846714.1299999999</v>
      </c>
    </row>
    <row r="65" spans="1:7" ht="39.6">
      <c r="A65" s="5">
        <v>62</v>
      </c>
      <c r="B65" s="89" t="s">
        <v>5</v>
      </c>
      <c r="C65" s="89" t="s">
        <v>208</v>
      </c>
      <c r="D65" s="89" t="s">
        <v>175</v>
      </c>
      <c r="E65" s="89" t="s">
        <v>0</v>
      </c>
      <c r="F65" s="91" t="s">
        <v>1024</v>
      </c>
      <c r="G65" s="174">
        <v>5846714.1299999999</v>
      </c>
    </row>
    <row r="66" spans="1:7" ht="39.6">
      <c r="A66" s="5">
        <v>63</v>
      </c>
      <c r="B66" s="89" t="s">
        <v>5</v>
      </c>
      <c r="C66" s="89" t="s">
        <v>208</v>
      </c>
      <c r="D66" s="89" t="s">
        <v>209</v>
      </c>
      <c r="E66" s="89" t="s">
        <v>0</v>
      </c>
      <c r="F66" s="91" t="s">
        <v>647</v>
      </c>
      <c r="G66" s="174">
        <v>129783</v>
      </c>
    </row>
    <row r="67" spans="1:7" ht="26.4">
      <c r="A67" s="5">
        <v>64</v>
      </c>
      <c r="B67" s="89" t="s">
        <v>5</v>
      </c>
      <c r="C67" s="89" t="s">
        <v>208</v>
      </c>
      <c r="D67" s="89" t="s">
        <v>210</v>
      </c>
      <c r="E67" s="89" t="s">
        <v>0</v>
      </c>
      <c r="F67" s="91" t="s">
        <v>458</v>
      </c>
      <c r="G67" s="174">
        <v>129783</v>
      </c>
    </row>
    <row r="68" spans="1:7" ht="26.4">
      <c r="A68" s="5">
        <v>65</v>
      </c>
      <c r="B68" s="89" t="s">
        <v>5</v>
      </c>
      <c r="C68" s="89" t="s">
        <v>208</v>
      </c>
      <c r="D68" s="89" t="s">
        <v>210</v>
      </c>
      <c r="E68" s="89" t="s">
        <v>2</v>
      </c>
      <c r="F68" s="91" t="s">
        <v>438</v>
      </c>
      <c r="G68" s="174">
        <v>129783</v>
      </c>
    </row>
    <row r="69" spans="1:7" ht="48">
      <c r="A69" s="5">
        <v>66</v>
      </c>
      <c r="B69" s="89" t="s">
        <v>5</v>
      </c>
      <c r="C69" s="89" t="s">
        <v>208</v>
      </c>
      <c r="D69" s="89" t="s">
        <v>212</v>
      </c>
      <c r="E69" s="89" t="s">
        <v>0</v>
      </c>
      <c r="F69" s="124" t="s">
        <v>712</v>
      </c>
      <c r="G69" s="174">
        <v>5716931.1299999999</v>
      </c>
    </row>
    <row r="70" spans="1:7" ht="39.6">
      <c r="A70" s="5">
        <v>67</v>
      </c>
      <c r="B70" s="89" t="s">
        <v>5</v>
      </c>
      <c r="C70" s="89" t="s">
        <v>208</v>
      </c>
      <c r="D70" s="89" t="s">
        <v>213</v>
      </c>
      <c r="E70" s="89" t="s">
        <v>0</v>
      </c>
      <c r="F70" s="91" t="s">
        <v>459</v>
      </c>
      <c r="G70" s="174">
        <v>5716931.1299999999</v>
      </c>
    </row>
    <row r="71" spans="1:7">
      <c r="A71" s="5">
        <v>68</v>
      </c>
      <c r="B71" s="89" t="s">
        <v>5</v>
      </c>
      <c r="C71" s="89" t="s">
        <v>208</v>
      </c>
      <c r="D71" s="89" t="s">
        <v>213</v>
      </c>
      <c r="E71" s="89" t="s">
        <v>3</v>
      </c>
      <c r="F71" s="91" t="s">
        <v>643</v>
      </c>
      <c r="G71" s="174">
        <v>4840290.5</v>
      </c>
    </row>
    <row r="72" spans="1:7" ht="26.4">
      <c r="A72" s="5">
        <v>69</v>
      </c>
      <c r="B72" s="89" t="s">
        <v>5</v>
      </c>
      <c r="C72" s="89" t="s">
        <v>208</v>
      </c>
      <c r="D72" s="89" t="s">
        <v>213</v>
      </c>
      <c r="E72" s="89" t="s">
        <v>2</v>
      </c>
      <c r="F72" s="91" t="s">
        <v>438</v>
      </c>
      <c r="G72" s="174">
        <v>876640.63</v>
      </c>
    </row>
    <row r="73" spans="1:7">
      <c r="A73" s="5">
        <v>70</v>
      </c>
      <c r="B73" s="89" t="s">
        <v>5</v>
      </c>
      <c r="C73" s="89" t="s">
        <v>215</v>
      </c>
      <c r="D73" s="89" t="s">
        <v>147</v>
      </c>
      <c r="E73" s="89" t="s">
        <v>0</v>
      </c>
      <c r="F73" s="91" t="s">
        <v>460</v>
      </c>
      <c r="G73" s="174">
        <v>1062343</v>
      </c>
    </row>
    <row r="74" spans="1:7" ht="39.6">
      <c r="A74" s="5">
        <v>71</v>
      </c>
      <c r="B74" s="89" t="s">
        <v>5</v>
      </c>
      <c r="C74" s="89" t="s">
        <v>215</v>
      </c>
      <c r="D74" s="89" t="s">
        <v>175</v>
      </c>
      <c r="E74" s="89" t="s">
        <v>0</v>
      </c>
      <c r="F74" s="91" t="s">
        <v>916</v>
      </c>
      <c r="G74" s="174">
        <v>1062343</v>
      </c>
    </row>
    <row r="75" spans="1:7" ht="26.4">
      <c r="A75" s="5">
        <v>72</v>
      </c>
      <c r="B75" s="89" t="s">
        <v>5</v>
      </c>
      <c r="C75" s="89" t="s">
        <v>215</v>
      </c>
      <c r="D75" s="89" t="s">
        <v>217</v>
      </c>
      <c r="E75" s="89" t="s">
        <v>0</v>
      </c>
      <c r="F75" s="91" t="s">
        <v>847</v>
      </c>
      <c r="G75" s="174">
        <v>1062343</v>
      </c>
    </row>
    <row r="76" spans="1:7" ht="26.4">
      <c r="A76" s="5">
        <v>73</v>
      </c>
      <c r="B76" s="89" t="s">
        <v>5</v>
      </c>
      <c r="C76" s="89" t="s">
        <v>215</v>
      </c>
      <c r="D76" s="89" t="s">
        <v>766</v>
      </c>
      <c r="E76" s="89" t="s">
        <v>0</v>
      </c>
      <c r="F76" s="91" t="s">
        <v>848</v>
      </c>
      <c r="G76" s="174">
        <v>565281</v>
      </c>
    </row>
    <row r="77" spans="1:7" ht="26.4">
      <c r="A77" s="5"/>
      <c r="B77" s="89" t="s">
        <v>5</v>
      </c>
      <c r="C77" s="89" t="s">
        <v>215</v>
      </c>
      <c r="D77" s="89" t="s">
        <v>766</v>
      </c>
      <c r="E77" s="89" t="s">
        <v>2</v>
      </c>
      <c r="F77" s="91" t="s">
        <v>438</v>
      </c>
      <c r="G77" s="174">
        <v>565281</v>
      </c>
    </row>
    <row r="78" spans="1:7" ht="26.4">
      <c r="A78" s="5"/>
      <c r="B78" s="89" t="s">
        <v>5</v>
      </c>
      <c r="C78" s="89" t="s">
        <v>215</v>
      </c>
      <c r="D78" s="89" t="s">
        <v>219</v>
      </c>
      <c r="E78" s="89" t="s">
        <v>0</v>
      </c>
      <c r="F78" s="91" t="s">
        <v>849</v>
      </c>
      <c r="G78" s="174">
        <v>38020</v>
      </c>
    </row>
    <row r="79" spans="1:7" ht="26.4">
      <c r="A79" s="5">
        <v>74</v>
      </c>
      <c r="B79" s="89" t="s">
        <v>5</v>
      </c>
      <c r="C79" s="89" t="s">
        <v>215</v>
      </c>
      <c r="D79" s="89" t="s">
        <v>219</v>
      </c>
      <c r="E79" s="89" t="s">
        <v>2</v>
      </c>
      <c r="F79" s="91" t="s">
        <v>438</v>
      </c>
      <c r="G79" s="174">
        <v>38020</v>
      </c>
    </row>
    <row r="80" spans="1:7" ht="26.4">
      <c r="A80" s="5">
        <v>75</v>
      </c>
      <c r="B80" s="89" t="s">
        <v>5</v>
      </c>
      <c r="C80" s="89" t="s">
        <v>215</v>
      </c>
      <c r="D80" s="89" t="s">
        <v>827</v>
      </c>
      <c r="E80" s="89" t="s">
        <v>0</v>
      </c>
      <c r="F80" s="91" t="s">
        <v>850</v>
      </c>
      <c r="G80" s="174">
        <v>459042</v>
      </c>
    </row>
    <row r="81" spans="1:7" ht="26.4">
      <c r="A81" s="5">
        <v>76</v>
      </c>
      <c r="B81" s="89" t="s">
        <v>5</v>
      </c>
      <c r="C81" s="89" t="s">
        <v>215</v>
      </c>
      <c r="D81" s="89" t="s">
        <v>827</v>
      </c>
      <c r="E81" s="89" t="s">
        <v>2</v>
      </c>
      <c r="F81" s="91" t="s">
        <v>438</v>
      </c>
      <c r="G81" s="174">
        <v>459042</v>
      </c>
    </row>
    <row r="82" spans="1:7" ht="26.4">
      <c r="A82" s="5">
        <v>77</v>
      </c>
      <c r="B82" s="89" t="s">
        <v>5</v>
      </c>
      <c r="C82" s="89" t="s">
        <v>221</v>
      </c>
      <c r="D82" s="89" t="s">
        <v>147</v>
      </c>
      <c r="E82" s="89" t="s">
        <v>0</v>
      </c>
      <c r="F82" s="91" t="s">
        <v>461</v>
      </c>
      <c r="G82" s="174">
        <v>526029</v>
      </c>
    </row>
    <row r="83" spans="1:7" ht="39.6">
      <c r="A83" s="5">
        <v>78</v>
      </c>
      <c r="B83" s="89" t="s">
        <v>5</v>
      </c>
      <c r="C83" s="89" t="s">
        <v>221</v>
      </c>
      <c r="D83" s="89" t="s">
        <v>175</v>
      </c>
      <c r="E83" s="89" t="s">
        <v>0</v>
      </c>
      <c r="F83" s="91" t="s">
        <v>916</v>
      </c>
      <c r="G83" s="174">
        <v>526029</v>
      </c>
    </row>
    <row r="84" spans="1:7" ht="26.4">
      <c r="A84" s="5">
        <v>79</v>
      </c>
      <c r="B84" s="89" t="s">
        <v>5</v>
      </c>
      <c r="C84" s="89" t="s">
        <v>221</v>
      </c>
      <c r="D84" s="89" t="s">
        <v>223</v>
      </c>
      <c r="E84" s="89" t="s">
        <v>0</v>
      </c>
      <c r="F84" s="91" t="s">
        <v>462</v>
      </c>
      <c r="G84" s="174">
        <v>526029</v>
      </c>
    </row>
    <row r="85" spans="1:7" ht="26.4">
      <c r="A85" s="5">
        <v>80</v>
      </c>
      <c r="B85" s="89" t="s">
        <v>5</v>
      </c>
      <c r="C85" s="89" t="s">
        <v>221</v>
      </c>
      <c r="D85" s="89" t="s">
        <v>225</v>
      </c>
      <c r="E85" s="89" t="s">
        <v>0</v>
      </c>
      <c r="F85" s="91" t="s">
        <v>463</v>
      </c>
      <c r="G85" s="174">
        <v>427829</v>
      </c>
    </row>
    <row r="86" spans="1:7" ht="26.4">
      <c r="A86" s="5">
        <v>81</v>
      </c>
      <c r="B86" s="89" t="s">
        <v>5</v>
      </c>
      <c r="C86" s="89" t="s">
        <v>221</v>
      </c>
      <c r="D86" s="89" t="s">
        <v>225</v>
      </c>
      <c r="E86" s="89" t="s">
        <v>2</v>
      </c>
      <c r="F86" s="91" t="s">
        <v>438</v>
      </c>
      <c r="G86" s="174">
        <v>427829</v>
      </c>
    </row>
    <row r="87" spans="1:7" ht="26.4">
      <c r="A87" s="5">
        <v>82</v>
      </c>
      <c r="B87" s="89" t="s">
        <v>5</v>
      </c>
      <c r="C87" s="89" t="s">
        <v>221</v>
      </c>
      <c r="D87" s="89" t="s">
        <v>227</v>
      </c>
      <c r="E87" s="89" t="s">
        <v>0</v>
      </c>
      <c r="F87" s="91" t="s">
        <v>464</v>
      </c>
      <c r="G87" s="174">
        <v>98200</v>
      </c>
    </row>
    <row r="88" spans="1:7" ht="26.4">
      <c r="A88" s="5">
        <v>83</v>
      </c>
      <c r="B88" s="89" t="s">
        <v>5</v>
      </c>
      <c r="C88" s="89" t="s">
        <v>221</v>
      </c>
      <c r="D88" s="89" t="s">
        <v>227</v>
      </c>
      <c r="E88" s="89" t="s">
        <v>229</v>
      </c>
      <c r="F88" s="91" t="s">
        <v>465</v>
      </c>
      <c r="G88" s="174">
        <v>98200</v>
      </c>
    </row>
    <row r="89" spans="1:7">
      <c r="A89" s="5">
        <v>84</v>
      </c>
      <c r="B89" s="89" t="s">
        <v>5</v>
      </c>
      <c r="C89" s="89" t="s">
        <v>231</v>
      </c>
      <c r="D89" s="89" t="s">
        <v>147</v>
      </c>
      <c r="E89" s="89" t="s">
        <v>0</v>
      </c>
      <c r="F89" s="91" t="s">
        <v>648</v>
      </c>
      <c r="G89" s="174">
        <v>114933478.43000001</v>
      </c>
    </row>
    <row r="90" spans="1:7">
      <c r="A90" s="5">
        <v>85</v>
      </c>
      <c r="B90" s="89" t="s">
        <v>5</v>
      </c>
      <c r="C90" s="89" t="s">
        <v>232</v>
      </c>
      <c r="D90" s="89" t="s">
        <v>147</v>
      </c>
      <c r="E90" s="89" t="s">
        <v>0</v>
      </c>
      <c r="F90" s="91" t="s">
        <v>499</v>
      </c>
      <c r="G90" s="174">
        <v>346800</v>
      </c>
    </row>
    <row r="91" spans="1:7">
      <c r="A91" s="5">
        <v>86</v>
      </c>
      <c r="B91" s="89" t="s">
        <v>5</v>
      </c>
      <c r="C91" s="89" t="s">
        <v>232</v>
      </c>
      <c r="D91" s="89" t="s">
        <v>150</v>
      </c>
      <c r="E91" s="89" t="s">
        <v>0</v>
      </c>
      <c r="F91" s="91" t="s">
        <v>434</v>
      </c>
      <c r="G91" s="174">
        <v>346800</v>
      </c>
    </row>
    <row r="92" spans="1:7" ht="39.6">
      <c r="A92" s="5">
        <v>87</v>
      </c>
      <c r="B92" s="89" t="s">
        <v>5</v>
      </c>
      <c r="C92" s="89" t="s">
        <v>232</v>
      </c>
      <c r="D92" s="89" t="s">
        <v>234</v>
      </c>
      <c r="E92" s="89" t="s">
        <v>0</v>
      </c>
      <c r="F92" s="91" t="s">
        <v>767</v>
      </c>
      <c r="G92" s="174">
        <v>346800</v>
      </c>
    </row>
    <row r="93" spans="1:7" ht="26.4">
      <c r="A93" s="5">
        <v>88</v>
      </c>
      <c r="B93" s="89" t="s">
        <v>5</v>
      </c>
      <c r="C93" s="89" t="s">
        <v>232</v>
      </c>
      <c r="D93" s="89" t="s">
        <v>234</v>
      </c>
      <c r="E93" s="89" t="s">
        <v>2</v>
      </c>
      <c r="F93" s="91" t="s">
        <v>438</v>
      </c>
      <c r="G93" s="174">
        <v>346800</v>
      </c>
    </row>
    <row r="94" spans="1:7">
      <c r="A94" s="5">
        <v>89</v>
      </c>
      <c r="B94" s="89" t="s">
        <v>5</v>
      </c>
      <c r="C94" s="89" t="s">
        <v>236</v>
      </c>
      <c r="D94" s="89" t="s">
        <v>147</v>
      </c>
      <c r="E94" s="89" t="s">
        <v>0</v>
      </c>
      <c r="F94" s="91" t="s">
        <v>466</v>
      </c>
      <c r="G94" s="174">
        <v>12200460.869999999</v>
      </c>
    </row>
    <row r="95" spans="1:7" ht="39.6">
      <c r="A95" s="5">
        <v>90</v>
      </c>
      <c r="B95" s="89" t="s">
        <v>5</v>
      </c>
      <c r="C95" s="89" t="s">
        <v>236</v>
      </c>
      <c r="D95" s="89" t="s">
        <v>175</v>
      </c>
      <c r="E95" s="89" t="s">
        <v>0</v>
      </c>
      <c r="F95" s="91" t="s">
        <v>916</v>
      </c>
      <c r="G95" s="174">
        <v>12200460.869999999</v>
      </c>
    </row>
    <row r="96" spans="1:7" ht="36">
      <c r="A96" s="5">
        <v>92</v>
      </c>
      <c r="B96" s="89" t="s">
        <v>5</v>
      </c>
      <c r="C96" s="89" t="s">
        <v>236</v>
      </c>
      <c r="D96" s="89" t="s">
        <v>238</v>
      </c>
      <c r="E96" s="89" t="s">
        <v>0</v>
      </c>
      <c r="F96" s="124" t="s">
        <v>467</v>
      </c>
      <c r="G96" s="174">
        <v>12200460.869999999</v>
      </c>
    </row>
    <row r="97" spans="1:7" ht="26.4">
      <c r="A97" s="5">
        <v>93</v>
      </c>
      <c r="B97" s="89" t="s">
        <v>5</v>
      </c>
      <c r="C97" s="89" t="s">
        <v>236</v>
      </c>
      <c r="D97" s="89" t="s">
        <v>240</v>
      </c>
      <c r="E97" s="89" t="s">
        <v>0</v>
      </c>
      <c r="F97" s="91" t="s">
        <v>468</v>
      </c>
      <c r="G97" s="174">
        <v>2200460.87</v>
      </c>
    </row>
    <row r="98" spans="1:7">
      <c r="A98" s="5">
        <v>94</v>
      </c>
      <c r="B98" s="89" t="s">
        <v>5</v>
      </c>
      <c r="C98" s="89" t="s">
        <v>236</v>
      </c>
      <c r="D98" s="89" t="s">
        <v>240</v>
      </c>
      <c r="E98" s="89" t="s">
        <v>3</v>
      </c>
      <c r="F98" s="91" t="s">
        <v>643</v>
      </c>
      <c r="G98" s="174">
        <v>2019280.34</v>
      </c>
    </row>
    <row r="99" spans="1:7" ht="26.4">
      <c r="A99" s="5">
        <v>95</v>
      </c>
      <c r="B99" s="89" t="s">
        <v>5</v>
      </c>
      <c r="C99" s="89" t="s">
        <v>236</v>
      </c>
      <c r="D99" s="89" t="s">
        <v>240</v>
      </c>
      <c r="E99" s="89" t="s">
        <v>2</v>
      </c>
      <c r="F99" s="91" t="s">
        <v>438</v>
      </c>
      <c r="G99" s="174">
        <v>99074.53</v>
      </c>
    </row>
    <row r="100" spans="1:7">
      <c r="A100" s="5">
        <v>96</v>
      </c>
      <c r="B100" s="89" t="s">
        <v>5</v>
      </c>
      <c r="C100" s="89" t="s">
        <v>236</v>
      </c>
      <c r="D100" s="89" t="s">
        <v>240</v>
      </c>
      <c r="E100" s="89" t="s">
        <v>160</v>
      </c>
      <c r="F100" s="91" t="s">
        <v>439</v>
      </c>
      <c r="G100" s="174">
        <v>82106</v>
      </c>
    </row>
    <row r="101" spans="1:7" ht="26.4">
      <c r="A101" s="5">
        <v>97</v>
      </c>
      <c r="B101" s="89" t="s">
        <v>5</v>
      </c>
      <c r="C101" s="89" t="s">
        <v>236</v>
      </c>
      <c r="D101" s="89" t="s">
        <v>768</v>
      </c>
      <c r="E101" s="89" t="s">
        <v>0</v>
      </c>
      <c r="F101" s="91" t="s">
        <v>769</v>
      </c>
      <c r="G101" s="174">
        <v>10000000</v>
      </c>
    </row>
    <row r="102" spans="1:7" ht="26.4">
      <c r="A102" s="5">
        <v>98</v>
      </c>
      <c r="B102" s="89" t="s">
        <v>5</v>
      </c>
      <c r="C102" s="89" t="s">
        <v>236</v>
      </c>
      <c r="D102" s="89" t="s">
        <v>768</v>
      </c>
      <c r="E102" s="89" t="s">
        <v>2</v>
      </c>
      <c r="F102" s="91" t="s">
        <v>438</v>
      </c>
      <c r="G102" s="174">
        <v>10000000</v>
      </c>
    </row>
    <row r="103" spans="1:7">
      <c r="A103" s="5">
        <v>99</v>
      </c>
      <c r="B103" s="89" t="s">
        <v>5</v>
      </c>
      <c r="C103" s="89" t="s">
        <v>242</v>
      </c>
      <c r="D103" s="89" t="s">
        <v>147</v>
      </c>
      <c r="E103" s="89" t="s">
        <v>0</v>
      </c>
      <c r="F103" s="91" t="s">
        <v>501</v>
      </c>
      <c r="G103" s="174">
        <v>102000</v>
      </c>
    </row>
    <row r="104" spans="1:7">
      <c r="A104" s="5">
        <v>100</v>
      </c>
      <c r="B104" s="89" t="s">
        <v>5</v>
      </c>
      <c r="C104" s="89" t="s">
        <v>242</v>
      </c>
      <c r="D104" s="89" t="s">
        <v>150</v>
      </c>
      <c r="E104" s="89" t="s">
        <v>0</v>
      </c>
      <c r="F104" s="91" t="s">
        <v>434</v>
      </c>
      <c r="G104" s="174">
        <v>102000</v>
      </c>
    </row>
    <row r="105" spans="1:7" ht="26.4">
      <c r="A105" s="5">
        <v>103</v>
      </c>
      <c r="B105" s="89" t="s">
        <v>5</v>
      </c>
      <c r="C105" s="89" t="s">
        <v>242</v>
      </c>
      <c r="D105" s="89" t="s">
        <v>244</v>
      </c>
      <c r="E105" s="89" t="s">
        <v>0</v>
      </c>
      <c r="F105" s="91" t="s">
        <v>502</v>
      </c>
      <c r="G105" s="174">
        <v>102000</v>
      </c>
    </row>
    <row r="106" spans="1:7" ht="39.6">
      <c r="A106" s="5">
        <v>104</v>
      </c>
      <c r="B106" s="89" t="s">
        <v>5</v>
      </c>
      <c r="C106" s="89" t="s">
        <v>242</v>
      </c>
      <c r="D106" s="89" t="s">
        <v>244</v>
      </c>
      <c r="E106" s="89" t="s">
        <v>124</v>
      </c>
      <c r="F106" s="91" t="s">
        <v>472</v>
      </c>
      <c r="G106" s="174">
        <v>102000</v>
      </c>
    </row>
    <row r="107" spans="1:7">
      <c r="A107" s="5">
        <v>105</v>
      </c>
      <c r="B107" s="89" t="s">
        <v>5</v>
      </c>
      <c r="C107" s="89" t="s">
        <v>247</v>
      </c>
      <c r="D107" s="89" t="s">
        <v>147</v>
      </c>
      <c r="E107" s="89" t="s">
        <v>0</v>
      </c>
      <c r="F107" s="91" t="s">
        <v>503</v>
      </c>
      <c r="G107" s="174">
        <v>100916246.51000001</v>
      </c>
    </row>
    <row r="108" spans="1:7" ht="39.6">
      <c r="A108" s="5">
        <v>106</v>
      </c>
      <c r="B108" s="89" t="s">
        <v>5</v>
      </c>
      <c r="C108" s="89" t="s">
        <v>247</v>
      </c>
      <c r="D108" s="89" t="s">
        <v>249</v>
      </c>
      <c r="E108" s="89" t="s">
        <v>0</v>
      </c>
      <c r="F108" s="91" t="s">
        <v>921</v>
      </c>
      <c r="G108" s="174">
        <v>100916246.51000001</v>
      </c>
    </row>
    <row r="109" spans="1:7" ht="26.4">
      <c r="A109" s="5">
        <v>107</v>
      </c>
      <c r="B109" s="89" t="s">
        <v>5</v>
      </c>
      <c r="C109" s="89" t="s">
        <v>247</v>
      </c>
      <c r="D109" s="89" t="s">
        <v>250</v>
      </c>
      <c r="E109" s="89" t="s">
        <v>0</v>
      </c>
      <c r="F109" s="91" t="s">
        <v>504</v>
      </c>
      <c r="G109" s="174">
        <v>100916246.51000001</v>
      </c>
    </row>
    <row r="110" spans="1:7" ht="26.4">
      <c r="A110" s="5">
        <v>108</v>
      </c>
      <c r="B110" s="89" t="s">
        <v>5</v>
      </c>
      <c r="C110" s="89" t="s">
        <v>247</v>
      </c>
      <c r="D110" s="89" t="s">
        <v>252</v>
      </c>
      <c r="E110" s="89" t="s">
        <v>0</v>
      </c>
      <c r="F110" s="91" t="s">
        <v>505</v>
      </c>
      <c r="G110" s="174">
        <v>19810921.510000002</v>
      </c>
    </row>
    <row r="111" spans="1:7" ht="26.4">
      <c r="A111" s="5">
        <v>109</v>
      </c>
      <c r="B111" s="89" t="s">
        <v>5</v>
      </c>
      <c r="C111" s="89" t="s">
        <v>247</v>
      </c>
      <c r="D111" s="89" t="s">
        <v>252</v>
      </c>
      <c r="E111" s="89" t="s">
        <v>2</v>
      </c>
      <c r="F111" s="91" t="s">
        <v>438</v>
      </c>
      <c r="G111" s="174">
        <v>14333568.310000001</v>
      </c>
    </row>
    <row r="112" spans="1:7">
      <c r="A112" s="5">
        <v>110</v>
      </c>
      <c r="B112" s="89" t="s">
        <v>5</v>
      </c>
      <c r="C112" s="89" t="s">
        <v>247</v>
      </c>
      <c r="D112" s="89" t="s">
        <v>252</v>
      </c>
      <c r="E112" s="89" t="s">
        <v>125</v>
      </c>
      <c r="F112" s="91" t="s">
        <v>500</v>
      </c>
      <c r="G112" s="174">
        <v>5477353.2000000002</v>
      </c>
    </row>
    <row r="113" spans="1:7" ht="36">
      <c r="A113" s="5">
        <v>111</v>
      </c>
      <c r="B113" s="89" t="s">
        <v>5</v>
      </c>
      <c r="C113" s="89" t="s">
        <v>247</v>
      </c>
      <c r="D113" s="89" t="s">
        <v>835</v>
      </c>
      <c r="E113" s="89" t="s">
        <v>0</v>
      </c>
      <c r="F113" s="124" t="s">
        <v>713</v>
      </c>
      <c r="G113" s="174">
        <v>66074100</v>
      </c>
    </row>
    <row r="114" spans="1:7">
      <c r="A114" s="5">
        <v>112</v>
      </c>
      <c r="B114" s="89" t="s">
        <v>5</v>
      </c>
      <c r="C114" s="89" t="s">
        <v>247</v>
      </c>
      <c r="D114" s="89" t="s">
        <v>835</v>
      </c>
      <c r="E114" s="89" t="s">
        <v>4</v>
      </c>
      <c r="F114" s="91" t="s">
        <v>507</v>
      </c>
      <c r="G114" s="174">
        <v>66074100</v>
      </c>
    </row>
    <row r="115" spans="1:7" ht="39.6">
      <c r="A115" s="5">
        <v>113</v>
      </c>
      <c r="B115" s="89" t="s">
        <v>5</v>
      </c>
      <c r="C115" s="89" t="s">
        <v>247</v>
      </c>
      <c r="D115" s="89" t="s">
        <v>617</v>
      </c>
      <c r="E115" s="89" t="s">
        <v>0</v>
      </c>
      <c r="F115" s="91" t="s">
        <v>659</v>
      </c>
      <c r="G115" s="174">
        <v>2380693</v>
      </c>
    </row>
    <row r="116" spans="1:7">
      <c r="A116" s="5">
        <v>114</v>
      </c>
      <c r="B116" s="89" t="s">
        <v>5</v>
      </c>
      <c r="C116" s="89" t="s">
        <v>247</v>
      </c>
      <c r="D116" s="89" t="s">
        <v>617</v>
      </c>
      <c r="E116" s="89" t="s">
        <v>4</v>
      </c>
      <c r="F116" s="91" t="s">
        <v>507</v>
      </c>
      <c r="G116" s="174">
        <v>2380693</v>
      </c>
    </row>
    <row r="117" spans="1:7" ht="36">
      <c r="A117" s="5">
        <v>115</v>
      </c>
      <c r="B117" s="89" t="s">
        <v>5</v>
      </c>
      <c r="C117" s="89" t="s">
        <v>247</v>
      </c>
      <c r="D117" s="89" t="s">
        <v>836</v>
      </c>
      <c r="E117" s="89" t="s">
        <v>0</v>
      </c>
      <c r="F117" s="124" t="s">
        <v>713</v>
      </c>
      <c r="G117" s="174">
        <v>3477586</v>
      </c>
    </row>
    <row r="118" spans="1:7">
      <c r="A118" s="5">
        <v>116</v>
      </c>
      <c r="B118" s="89" t="s">
        <v>5</v>
      </c>
      <c r="C118" s="89" t="s">
        <v>247</v>
      </c>
      <c r="D118" s="89" t="s">
        <v>836</v>
      </c>
      <c r="E118" s="89" t="s">
        <v>4</v>
      </c>
      <c r="F118" s="91" t="s">
        <v>507</v>
      </c>
      <c r="G118" s="174">
        <v>3477586</v>
      </c>
    </row>
    <row r="119" spans="1:7" ht="26.4">
      <c r="A119" s="5">
        <v>117</v>
      </c>
      <c r="B119" s="89" t="s">
        <v>5</v>
      </c>
      <c r="C119" s="89" t="s">
        <v>247</v>
      </c>
      <c r="D119" s="89" t="s">
        <v>901</v>
      </c>
      <c r="E119" s="89" t="s">
        <v>0</v>
      </c>
      <c r="F119" s="91" t="s">
        <v>907</v>
      </c>
      <c r="G119" s="174">
        <v>3000000</v>
      </c>
    </row>
    <row r="120" spans="1:7">
      <c r="A120" s="5">
        <v>118</v>
      </c>
      <c r="B120" s="89" t="s">
        <v>5</v>
      </c>
      <c r="C120" s="89" t="s">
        <v>247</v>
      </c>
      <c r="D120" s="89" t="s">
        <v>901</v>
      </c>
      <c r="E120" s="89" t="s">
        <v>4</v>
      </c>
      <c r="F120" s="91" t="s">
        <v>507</v>
      </c>
      <c r="G120" s="174">
        <v>3000000</v>
      </c>
    </row>
    <row r="121" spans="1:7" ht="39.6">
      <c r="A121" s="5">
        <v>121</v>
      </c>
      <c r="B121" s="89" t="s">
        <v>5</v>
      </c>
      <c r="C121" s="89" t="s">
        <v>247</v>
      </c>
      <c r="D121" s="89" t="s">
        <v>770</v>
      </c>
      <c r="E121" s="89" t="s">
        <v>0</v>
      </c>
      <c r="F121" s="91" t="s">
        <v>1009</v>
      </c>
      <c r="G121" s="174">
        <v>6015046</v>
      </c>
    </row>
    <row r="122" spans="1:7">
      <c r="A122" s="5">
        <v>122</v>
      </c>
      <c r="B122" s="89" t="s">
        <v>5</v>
      </c>
      <c r="C122" s="89" t="s">
        <v>247</v>
      </c>
      <c r="D122" s="89" t="s">
        <v>770</v>
      </c>
      <c r="E122" s="89" t="s">
        <v>4</v>
      </c>
      <c r="F122" s="91" t="s">
        <v>507</v>
      </c>
      <c r="G122" s="174">
        <v>6015046</v>
      </c>
    </row>
    <row r="123" spans="1:7" ht="26.4">
      <c r="A123" s="5">
        <v>123</v>
      </c>
      <c r="B123" s="89" t="s">
        <v>5</v>
      </c>
      <c r="C123" s="89" t="s">
        <v>247</v>
      </c>
      <c r="D123" s="89" t="s">
        <v>902</v>
      </c>
      <c r="E123" s="89" t="s">
        <v>0</v>
      </c>
      <c r="F123" s="91" t="s">
        <v>907</v>
      </c>
      <c r="G123" s="174">
        <v>157900</v>
      </c>
    </row>
    <row r="124" spans="1:7">
      <c r="A124" s="5">
        <v>124</v>
      </c>
      <c r="B124" s="89" t="s">
        <v>5</v>
      </c>
      <c r="C124" s="89" t="s">
        <v>247</v>
      </c>
      <c r="D124" s="89" t="s">
        <v>902</v>
      </c>
      <c r="E124" s="89" t="s">
        <v>4</v>
      </c>
      <c r="F124" s="91" t="s">
        <v>507</v>
      </c>
      <c r="G124" s="174">
        <v>157900</v>
      </c>
    </row>
    <row r="125" spans="1:7">
      <c r="A125" s="5">
        <v>127</v>
      </c>
      <c r="B125" s="89" t="s">
        <v>5</v>
      </c>
      <c r="C125" s="89" t="s">
        <v>254</v>
      </c>
      <c r="D125" s="89" t="s">
        <v>147</v>
      </c>
      <c r="E125" s="89" t="s">
        <v>0</v>
      </c>
      <c r="F125" s="91" t="s">
        <v>469</v>
      </c>
      <c r="G125" s="174">
        <v>37500</v>
      </c>
    </row>
    <row r="126" spans="1:7" ht="39.6">
      <c r="A126" s="5">
        <v>128</v>
      </c>
      <c r="B126" s="89" t="s">
        <v>5</v>
      </c>
      <c r="C126" s="89" t="s">
        <v>254</v>
      </c>
      <c r="D126" s="89" t="s">
        <v>175</v>
      </c>
      <c r="E126" s="89" t="s">
        <v>0</v>
      </c>
      <c r="F126" s="91" t="s">
        <v>916</v>
      </c>
      <c r="G126" s="174">
        <v>37500</v>
      </c>
    </row>
    <row r="127" spans="1:7">
      <c r="A127" s="5">
        <v>131</v>
      </c>
      <c r="B127" s="89" t="s">
        <v>5</v>
      </c>
      <c r="C127" s="89" t="s">
        <v>254</v>
      </c>
      <c r="D127" s="89" t="s">
        <v>256</v>
      </c>
      <c r="E127" s="89" t="s">
        <v>0</v>
      </c>
      <c r="F127" s="91" t="s">
        <v>649</v>
      </c>
      <c r="G127" s="174">
        <v>37500</v>
      </c>
    </row>
    <row r="128" spans="1:7">
      <c r="A128" s="5">
        <v>132</v>
      </c>
      <c r="B128" s="89" t="s">
        <v>5</v>
      </c>
      <c r="C128" s="89" t="s">
        <v>254</v>
      </c>
      <c r="D128" s="89" t="s">
        <v>257</v>
      </c>
      <c r="E128" s="89" t="s">
        <v>0</v>
      </c>
      <c r="F128" s="91" t="s">
        <v>1025</v>
      </c>
      <c r="G128" s="174">
        <v>37500</v>
      </c>
    </row>
    <row r="129" spans="1:7" ht="26.4">
      <c r="A129" s="5">
        <v>133</v>
      </c>
      <c r="B129" s="89" t="s">
        <v>5</v>
      </c>
      <c r="C129" s="89" t="s">
        <v>254</v>
      </c>
      <c r="D129" s="89" t="s">
        <v>257</v>
      </c>
      <c r="E129" s="89" t="s">
        <v>2</v>
      </c>
      <c r="F129" s="91" t="s">
        <v>438</v>
      </c>
      <c r="G129" s="174">
        <v>37500</v>
      </c>
    </row>
    <row r="130" spans="1:7">
      <c r="A130" s="5">
        <v>134</v>
      </c>
      <c r="B130" s="89" t="s">
        <v>5</v>
      </c>
      <c r="C130" s="89" t="s">
        <v>259</v>
      </c>
      <c r="D130" s="89" t="s">
        <v>147</v>
      </c>
      <c r="E130" s="89" t="s">
        <v>0</v>
      </c>
      <c r="F130" s="91" t="s">
        <v>471</v>
      </c>
      <c r="G130" s="174">
        <v>1330471.05</v>
      </c>
    </row>
    <row r="131" spans="1:7" ht="39.6">
      <c r="A131" s="5">
        <v>135</v>
      </c>
      <c r="B131" s="89" t="s">
        <v>5</v>
      </c>
      <c r="C131" s="89" t="s">
        <v>259</v>
      </c>
      <c r="D131" s="89" t="s">
        <v>175</v>
      </c>
      <c r="E131" s="89" t="s">
        <v>0</v>
      </c>
      <c r="F131" s="91" t="s">
        <v>916</v>
      </c>
      <c r="G131" s="174">
        <v>1330471.05</v>
      </c>
    </row>
    <row r="132" spans="1:7" ht="26.4">
      <c r="A132" s="5">
        <v>136</v>
      </c>
      <c r="B132" s="89" t="s">
        <v>5</v>
      </c>
      <c r="C132" s="89" t="s">
        <v>259</v>
      </c>
      <c r="D132" s="89" t="s">
        <v>261</v>
      </c>
      <c r="E132" s="89" t="s">
        <v>0</v>
      </c>
      <c r="F132" s="91" t="s">
        <v>650</v>
      </c>
      <c r="G132" s="174">
        <v>100000</v>
      </c>
    </row>
    <row r="133" spans="1:7" ht="26.4">
      <c r="A133" s="5">
        <v>137</v>
      </c>
      <c r="B133" s="89" t="s">
        <v>5</v>
      </c>
      <c r="C133" s="89" t="s">
        <v>259</v>
      </c>
      <c r="D133" s="89" t="s">
        <v>771</v>
      </c>
      <c r="E133" s="89" t="s">
        <v>0</v>
      </c>
      <c r="F133" s="91" t="s">
        <v>772</v>
      </c>
      <c r="G133" s="174">
        <v>100000</v>
      </c>
    </row>
    <row r="134" spans="1:7" ht="26.4">
      <c r="A134" s="5">
        <v>138</v>
      </c>
      <c r="B134" s="89" t="s">
        <v>5</v>
      </c>
      <c r="C134" s="89" t="s">
        <v>259</v>
      </c>
      <c r="D134" s="89" t="s">
        <v>771</v>
      </c>
      <c r="E134" s="89" t="s">
        <v>2</v>
      </c>
      <c r="F134" s="91" t="s">
        <v>438</v>
      </c>
      <c r="G134" s="174">
        <v>100000</v>
      </c>
    </row>
    <row r="135" spans="1:7" ht="26.4">
      <c r="A135" s="5">
        <v>139</v>
      </c>
      <c r="B135" s="89" t="s">
        <v>5</v>
      </c>
      <c r="C135" s="89" t="s">
        <v>259</v>
      </c>
      <c r="D135" s="89" t="s">
        <v>262</v>
      </c>
      <c r="E135" s="89" t="s">
        <v>0</v>
      </c>
      <c r="F135" s="91" t="s">
        <v>651</v>
      </c>
      <c r="G135" s="174">
        <v>14000</v>
      </c>
    </row>
    <row r="136" spans="1:7" ht="26.4">
      <c r="A136" s="5">
        <v>140</v>
      </c>
      <c r="B136" s="89" t="s">
        <v>5</v>
      </c>
      <c r="C136" s="89" t="s">
        <v>259</v>
      </c>
      <c r="D136" s="89" t="s">
        <v>263</v>
      </c>
      <c r="E136" s="89" t="s">
        <v>0</v>
      </c>
      <c r="F136" s="91" t="s">
        <v>473</v>
      </c>
      <c r="G136" s="174">
        <v>14000</v>
      </c>
    </row>
    <row r="137" spans="1:7" ht="26.4">
      <c r="A137" s="5">
        <v>141</v>
      </c>
      <c r="B137" s="89" t="s">
        <v>5</v>
      </c>
      <c r="C137" s="89" t="s">
        <v>259</v>
      </c>
      <c r="D137" s="89" t="s">
        <v>263</v>
      </c>
      <c r="E137" s="89" t="s">
        <v>2</v>
      </c>
      <c r="F137" s="91" t="s">
        <v>438</v>
      </c>
      <c r="G137" s="174">
        <v>14000</v>
      </c>
    </row>
    <row r="138" spans="1:7" ht="26.4">
      <c r="A138" s="5">
        <v>142</v>
      </c>
      <c r="B138" s="89" t="s">
        <v>5</v>
      </c>
      <c r="C138" s="89" t="s">
        <v>259</v>
      </c>
      <c r="D138" s="89" t="s">
        <v>265</v>
      </c>
      <c r="E138" s="89" t="s">
        <v>0</v>
      </c>
      <c r="F138" s="91" t="s">
        <v>652</v>
      </c>
      <c r="G138" s="174">
        <v>696729.51</v>
      </c>
    </row>
    <row r="139" spans="1:7">
      <c r="A139" s="5">
        <v>143</v>
      </c>
      <c r="B139" s="89" t="s">
        <v>5</v>
      </c>
      <c r="C139" s="89" t="s">
        <v>259</v>
      </c>
      <c r="D139" s="89" t="s">
        <v>266</v>
      </c>
      <c r="E139" s="89" t="s">
        <v>0</v>
      </c>
      <c r="F139" s="91" t="s">
        <v>474</v>
      </c>
      <c r="G139" s="174">
        <v>299314</v>
      </c>
    </row>
    <row r="140" spans="1:7" ht="26.4">
      <c r="A140" s="5">
        <v>144</v>
      </c>
      <c r="B140" s="89" t="s">
        <v>5</v>
      </c>
      <c r="C140" s="89" t="s">
        <v>259</v>
      </c>
      <c r="D140" s="89" t="s">
        <v>266</v>
      </c>
      <c r="E140" s="89" t="s">
        <v>2</v>
      </c>
      <c r="F140" s="91" t="s">
        <v>438</v>
      </c>
      <c r="G140" s="174">
        <v>299314</v>
      </c>
    </row>
    <row r="141" spans="1:7">
      <c r="A141" s="5">
        <v>145</v>
      </c>
      <c r="B141" s="89" t="s">
        <v>5</v>
      </c>
      <c r="C141" s="89" t="s">
        <v>259</v>
      </c>
      <c r="D141" s="89" t="s">
        <v>773</v>
      </c>
      <c r="E141" s="89" t="s">
        <v>0</v>
      </c>
      <c r="F141" s="91" t="s">
        <v>774</v>
      </c>
      <c r="G141" s="174">
        <v>278200</v>
      </c>
    </row>
    <row r="142" spans="1:7" ht="26.4">
      <c r="A142" s="5">
        <v>146</v>
      </c>
      <c r="B142" s="89" t="s">
        <v>5</v>
      </c>
      <c r="C142" s="89" t="s">
        <v>259</v>
      </c>
      <c r="D142" s="89" t="s">
        <v>773</v>
      </c>
      <c r="E142" s="89" t="s">
        <v>2</v>
      </c>
      <c r="F142" s="91" t="s">
        <v>438</v>
      </c>
      <c r="G142" s="174">
        <v>278200</v>
      </c>
    </row>
    <row r="143" spans="1:7">
      <c r="A143" s="5">
        <v>147</v>
      </c>
      <c r="B143" s="89" t="s">
        <v>5</v>
      </c>
      <c r="C143" s="89" t="s">
        <v>259</v>
      </c>
      <c r="D143" s="89" t="s">
        <v>775</v>
      </c>
      <c r="E143" s="89" t="s">
        <v>0</v>
      </c>
      <c r="F143" s="91" t="s">
        <v>774</v>
      </c>
      <c r="G143" s="174">
        <v>119215.51</v>
      </c>
    </row>
    <row r="144" spans="1:7" ht="26.4">
      <c r="A144" s="5">
        <v>148</v>
      </c>
      <c r="B144" s="89" t="s">
        <v>5</v>
      </c>
      <c r="C144" s="89" t="s">
        <v>259</v>
      </c>
      <c r="D144" s="89" t="s">
        <v>775</v>
      </c>
      <c r="E144" s="89" t="s">
        <v>2</v>
      </c>
      <c r="F144" s="91" t="s">
        <v>438</v>
      </c>
      <c r="G144" s="174">
        <v>119215.51</v>
      </c>
    </row>
    <row r="145" spans="1:7" ht="39.6">
      <c r="A145" s="5">
        <v>149</v>
      </c>
      <c r="B145" s="89" t="s">
        <v>5</v>
      </c>
      <c r="C145" s="89" t="s">
        <v>259</v>
      </c>
      <c r="D145" s="89" t="s">
        <v>268</v>
      </c>
      <c r="E145" s="89" t="s">
        <v>0</v>
      </c>
      <c r="F145" s="91" t="s">
        <v>475</v>
      </c>
      <c r="G145" s="174">
        <v>24500</v>
      </c>
    </row>
    <row r="146" spans="1:7" ht="26.4">
      <c r="A146" s="5">
        <v>150</v>
      </c>
      <c r="B146" s="89" t="s">
        <v>5</v>
      </c>
      <c r="C146" s="89" t="s">
        <v>259</v>
      </c>
      <c r="D146" s="89" t="s">
        <v>270</v>
      </c>
      <c r="E146" s="89" t="s">
        <v>0</v>
      </c>
      <c r="F146" s="91" t="s">
        <v>476</v>
      </c>
      <c r="G146" s="174">
        <v>24500</v>
      </c>
    </row>
    <row r="147" spans="1:7" ht="26.4">
      <c r="A147" s="5">
        <v>151</v>
      </c>
      <c r="B147" s="89" t="s">
        <v>5</v>
      </c>
      <c r="C147" s="89" t="s">
        <v>259</v>
      </c>
      <c r="D147" s="89" t="s">
        <v>270</v>
      </c>
      <c r="E147" s="89" t="s">
        <v>2</v>
      </c>
      <c r="F147" s="91" t="s">
        <v>438</v>
      </c>
      <c r="G147" s="174">
        <v>24500</v>
      </c>
    </row>
    <row r="148" spans="1:7" ht="26.4">
      <c r="A148" s="5">
        <v>154</v>
      </c>
      <c r="B148" s="89" t="s">
        <v>5</v>
      </c>
      <c r="C148" s="89" t="s">
        <v>259</v>
      </c>
      <c r="D148" s="89" t="s">
        <v>272</v>
      </c>
      <c r="E148" s="89" t="s">
        <v>0</v>
      </c>
      <c r="F148" s="91" t="s">
        <v>653</v>
      </c>
      <c r="G148" s="174">
        <v>495241.54</v>
      </c>
    </row>
    <row r="149" spans="1:7" ht="26.4">
      <c r="A149" s="5">
        <v>155</v>
      </c>
      <c r="B149" s="89" t="s">
        <v>5</v>
      </c>
      <c r="C149" s="89" t="s">
        <v>259</v>
      </c>
      <c r="D149" s="89" t="s">
        <v>273</v>
      </c>
      <c r="E149" s="89" t="s">
        <v>0</v>
      </c>
      <c r="F149" s="91" t="s">
        <v>477</v>
      </c>
      <c r="G149" s="174">
        <v>389741.54</v>
      </c>
    </row>
    <row r="150" spans="1:7" ht="26.4">
      <c r="A150" s="5">
        <v>156</v>
      </c>
      <c r="B150" s="89" t="s">
        <v>5</v>
      </c>
      <c r="C150" s="89" t="s">
        <v>259</v>
      </c>
      <c r="D150" s="89" t="s">
        <v>273</v>
      </c>
      <c r="E150" s="89" t="s">
        <v>2</v>
      </c>
      <c r="F150" s="91" t="s">
        <v>438</v>
      </c>
      <c r="G150" s="174">
        <v>389741.54</v>
      </c>
    </row>
    <row r="151" spans="1:7">
      <c r="A151" s="5">
        <v>157</v>
      </c>
      <c r="B151" s="89" t="s">
        <v>5</v>
      </c>
      <c r="C151" s="89" t="s">
        <v>259</v>
      </c>
      <c r="D151" s="89" t="s">
        <v>776</v>
      </c>
      <c r="E151" s="89" t="s">
        <v>0</v>
      </c>
      <c r="F151" s="91" t="s">
        <v>777</v>
      </c>
      <c r="G151" s="174">
        <v>105500</v>
      </c>
    </row>
    <row r="152" spans="1:7" ht="26.4">
      <c r="A152" s="5">
        <v>158</v>
      </c>
      <c r="B152" s="89" t="s">
        <v>5</v>
      </c>
      <c r="C152" s="89" t="s">
        <v>259</v>
      </c>
      <c r="D152" s="89" t="s">
        <v>776</v>
      </c>
      <c r="E152" s="89" t="s">
        <v>2</v>
      </c>
      <c r="F152" s="91" t="s">
        <v>438</v>
      </c>
      <c r="G152" s="174">
        <v>105500</v>
      </c>
    </row>
    <row r="153" spans="1:7" s="4" customFormat="1">
      <c r="A153" s="5">
        <v>159</v>
      </c>
      <c r="B153" s="89" t="s">
        <v>5</v>
      </c>
      <c r="C153" s="89" t="s">
        <v>276</v>
      </c>
      <c r="D153" s="89" t="s">
        <v>147</v>
      </c>
      <c r="E153" s="89" t="s">
        <v>0</v>
      </c>
      <c r="F153" s="91" t="s">
        <v>654</v>
      </c>
      <c r="G153" s="174">
        <v>443890270.25</v>
      </c>
    </row>
    <row r="154" spans="1:7">
      <c r="A154" s="5">
        <v>160</v>
      </c>
      <c r="B154" s="89" t="s">
        <v>5</v>
      </c>
      <c r="C154" s="89" t="s">
        <v>277</v>
      </c>
      <c r="D154" s="89" t="s">
        <v>147</v>
      </c>
      <c r="E154" s="89" t="s">
        <v>0</v>
      </c>
      <c r="F154" s="91" t="s">
        <v>478</v>
      </c>
      <c r="G154" s="174">
        <v>8218450.4699999997</v>
      </c>
    </row>
    <row r="155" spans="1:7" ht="39.6">
      <c r="A155" s="5">
        <v>161</v>
      </c>
      <c r="B155" s="89" t="s">
        <v>5</v>
      </c>
      <c r="C155" s="89" t="s">
        <v>277</v>
      </c>
      <c r="D155" s="89" t="s">
        <v>175</v>
      </c>
      <c r="E155" s="89" t="s">
        <v>0</v>
      </c>
      <c r="F155" s="91" t="s">
        <v>916</v>
      </c>
      <c r="G155" s="174">
        <v>7755762.9500000002</v>
      </c>
    </row>
    <row r="156" spans="1:7" ht="26.4">
      <c r="A156" s="5">
        <v>162</v>
      </c>
      <c r="B156" s="89" t="s">
        <v>5</v>
      </c>
      <c r="C156" s="89" t="s">
        <v>277</v>
      </c>
      <c r="D156" s="89" t="s">
        <v>279</v>
      </c>
      <c r="E156" s="89" t="s">
        <v>0</v>
      </c>
      <c r="F156" s="91" t="s">
        <v>506</v>
      </c>
      <c r="G156" s="174">
        <v>7755762.9500000002</v>
      </c>
    </row>
    <row r="157" spans="1:7">
      <c r="A157" s="5">
        <v>163</v>
      </c>
      <c r="B157" s="89" t="s">
        <v>5</v>
      </c>
      <c r="C157" s="89" t="s">
        <v>277</v>
      </c>
      <c r="D157" s="89" t="s">
        <v>280</v>
      </c>
      <c r="E157" s="89" t="s">
        <v>0</v>
      </c>
      <c r="F157" s="91" t="s">
        <v>1026</v>
      </c>
      <c r="G157" s="174">
        <v>1100594.42</v>
      </c>
    </row>
    <row r="158" spans="1:7" ht="26.4">
      <c r="A158" s="5">
        <v>164</v>
      </c>
      <c r="B158" s="89" t="s">
        <v>5</v>
      </c>
      <c r="C158" s="89" t="s">
        <v>277</v>
      </c>
      <c r="D158" s="89" t="s">
        <v>280</v>
      </c>
      <c r="E158" s="89" t="s">
        <v>2</v>
      </c>
      <c r="F158" s="91" t="s">
        <v>438</v>
      </c>
      <c r="G158" s="174">
        <v>1100594.42</v>
      </c>
    </row>
    <row r="159" spans="1:7" ht="26.4">
      <c r="A159" s="5">
        <v>165</v>
      </c>
      <c r="B159" s="89" t="s">
        <v>5</v>
      </c>
      <c r="C159" s="89" t="s">
        <v>277</v>
      </c>
      <c r="D159" s="89" t="s">
        <v>282</v>
      </c>
      <c r="E159" s="89" t="s">
        <v>0</v>
      </c>
      <c r="F159" s="91" t="s">
        <v>480</v>
      </c>
      <c r="G159" s="174">
        <v>5023.5200000000004</v>
      </c>
    </row>
    <row r="160" spans="1:7" ht="39.6">
      <c r="A160" s="5">
        <v>166</v>
      </c>
      <c r="B160" s="89" t="s">
        <v>5</v>
      </c>
      <c r="C160" s="89" t="s">
        <v>277</v>
      </c>
      <c r="D160" s="89" t="s">
        <v>282</v>
      </c>
      <c r="E160" s="89" t="s">
        <v>124</v>
      </c>
      <c r="F160" s="91" t="s">
        <v>472</v>
      </c>
      <c r="G160" s="174">
        <v>5023.5200000000004</v>
      </c>
    </row>
    <row r="161" spans="1:7" ht="39.6">
      <c r="A161" s="5">
        <v>167</v>
      </c>
      <c r="B161" s="89" t="s">
        <v>5</v>
      </c>
      <c r="C161" s="89" t="s">
        <v>277</v>
      </c>
      <c r="D161" s="89" t="s">
        <v>983</v>
      </c>
      <c r="E161" s="89" t="s">
        <v>0</v>
      </c>
      <c r="F161" s="91" t="s">
        <v>984</v>
      </c>
      <c r="G161" s="174">
        <v>5989022.4000000004</v>
      </c>
    </row>
    <row r="162" spans="1:7">
      <c r="A162" s="5">
        <v>168</v>
      </c>
      <c r="B162" s="89" t="s">
        <v>5</v>
      </c>
      <c r="C162" s="89" t="s">
        <v>277</v>
      </c>
      <c r="D162" s="89" t="s">
        <v>983</v>
      </c>
      <c r="E162" s="89" t="s">
        <v>4</v>
      </c>
      <c r="F162" s="91" t="s">
        <v>507</v>
      </c>
      <c r="G162" s="174">
        <v>5989022.4000000004</v>
      </c>
    </row>
    <row r="163" spans="1:7" ht="26.4">
      <c r="A163" s="5">
        <v>169</v>
      </c>
      <c r="B163" s="89" t="s">
        <v>5</v>
      </c>
      <c r="C163" s="89" t="s">
        <v>277</v>
      </c>
      <c r="D163" s="89" t="s">
        <v>985</v>
      </c>
      <c r="E163" s="89" t="s">
        <v>0</v>
      </c>
      <c r="F163" s="91" t="s">
        <v>986</v>
      </c>
      <c r="G163" s="174">
        <v>437791.07</v>
      </c>
    </row>
    <row r="164" spans="1:7">
      <c r="A164" s="5">
        <v>170</v>
      </c>
      <c r="B164" s="89" t="s">
        <v>5</v>
      </c>
      <c r="C164" s="89" t="s">
        <v>277</v>
      </c>
      <c r="D164" s="89" t="s">
        <v>985</v>
      </c>
      <c r="E164" s="89" t="s">
        <v>4</v>
      </c>
      <c r="F164" s="91" t="s">
        <v>507</v>
      </c>
      <c r="G164" s="174">
        <v>437791.07</v>
      </c>
    </row>
    <row r="165" spans="1:7" ht="26.4">
      <c r="A165" s="5">
        <v>171</v>
      </c>
      <c r="B165" s="89" t="s">
        <v>5</v>
      </c>
      <c r="C165" s="89" t="s">
        <v>277</v>
      </c>
      <c r="D165" s="89" t="s">
        <v>987</v>
      </c>
      <c r="E165" s="89" t="s">
        <v>0</v>
      </c>
      <c r="F165" s="91" t="s">
        <v>988</v>
      </c>
      <c r="G165" s="174">
        <v>223331.54</v>
      </c>
    </row>
    <row r="166" spans="1:7">
      <c r="A166" s="5">
        <v>172</v>
      </c>
      <c r="B166" s="89" t="s">
        <v>5</v>
      </c>
      <c r="C166" s="89" t="s">
        <v>277</v>
      </c>
      <c r="D166" s="89" t="s">
        <v>987</v>
      </c>
      <c r="E166" s="89" t="s">
        <v>4</v>
      </c>
      <c r="F166" s="91" t="s">
        <v>507</v>
      </c>
      <c r="G166" s="174">
        <v>223331.54</v>
      </c>
    </row>
    <row r="167" spans="1:7">
      <c r="A167" s="5">
        <v>173</v>
      </c>
      <c r="B167" s="89" t="s">
        <v>5</v>
      </c>
      <c r="C167" s="89" t="s">
        <v>277</v>
      </c>
      <c r="D167" s="89" t="s">
        <v>150</v>
      </c>
      <c r="E167" s="89" t="s">
        <v>0</v>
      </c>
      <c r="F167" s="91" t="s">
        <v>434</v>
      </c>
      <c r="G167" s="174">
        <v>462687.52</v>
      </c>
    </row>
    <row r="168" spans="1:7">
      <c r="A168" s="5">
        <v>174</v>
      </c>
      <c r="B168" s="89" t="s">
        <v>5</v>
      </c>
      <c r="C168" s="89" t="s">
        <v>277</v>
      </c>
      <c r="D168" s="89" t="s">
        <v>868</v>
      </c>
      <c r="E168" s="89" t="s">
        <v>0</v>
      </c>
      <c r="F168" s="91" t="s">
        <v>867</v>
      </c>
      <c r="G168" s="174">
        <v>43072</v>
      </c>
    </row>
    <row r="169" spans="1:7" ht="39.6">
      <c r="A169" s="5">
        <v>175</v>
      </c>
      <c r="B169" s="89" t="s">
        <v>5</v>
      </c>
      <c r="C169" s="89" t="s">
        <v>277</v>
      </c>
      <c r="D169" s="89" t="s">
        <v>868</v>
      </c>
      <c r="E169" s="89" t="s">
        <v>124</v>
      </c>
      <c r="F169" s="91" t="s">
        <v>472</v>
      </c>
      <c r="G169" s="174">
        <v>43072</v>
      </c>
    </row>
    <row r="170" spans="1:7">
      <c r="A170" s="5">
        <v>176</v>
      </c>
      <c r="B170" s="89" t="s">
        <v>5</v>
      </c>
      <c r="C170" s="89" t="s">
        <v>277</v>
      </c>
      <c r="D170" s="89" t="s">
        <v>286</v>
      </c>
      <c r="E170" s="89" t="s">
        <v>0</v>
      </c>
      <c r="F170" s="91" t="s">
        <v>481</v>
      </c>
      <c r="G170" s="174">
        <v>419615.52</v>
      </c>
    </row>
    <row r="171" spans="1:7" ht="26.4">
      <c r="A171" s="5">
        <v>177</v>
      </c>
      <c r="B171" s="89" t="s">
        <v>5</v>
      </c>
      <c r="C171" s="89" t="s">
        <v>277</v>
      </c>
      <c r="D171" s="89" t="s">
        <v>286</v>
      </c>
      <c r="E171" s="89" t="s">
        <v>2</v>
      </c>
      <c r="F171" s="91" t="s">
        <v>438</v>
      </c>
      <c r="G171" s="174">
        <v>419615.52</v>
      </c>
    </row>
    <row r="172" spans="1:7">
      <c r="A172" s="5">
        <v>178</v>
      </c>
      <c r="B172" s="89" t="s">
        <v>5</v>
      </c>
      <c r="C172" s="89" t="s">
        <v>288</v>
      </c>
      <c r="D172" s="89" t="s">
        <v>147</v>
      </c>
      <c r="E172" s="89" t="s">
        <v>0</v>
      </c>
      <c r="F172" s="91" t="s">
        <v>482</v>
      </c>
      <c r="G172" s="174">
        <v>328111191.82999998</v>
      </c>
    </row>
    <row r="173" spans="1:7" ht="39.6">
      <c r="A173" s="5">
        <v>179</v>
      </c>
      <c r="B173" s="89" t="s">
        <v>5</v>
      </c>
      <c r="C173" s="89" t="s">
        <v>288</v>
      </c>
      <c r="D173" s="89" t="s">
        <v>175</v>
      </c>
      <c r="E173" s="89" t="s">
        <v>0</v>
      </c>
      <c r="F173" s="91" t="s">
        <v>916</v>
      </c>
      <c r="G173" s="174">
        <v>84063956.239999995</v>
      </c>
    </row>
    <row r="174" spans="1:7" ht="26.4">
      <c r="A174" s="5">
        <v>180</v>
      </c>
      <c r="B174" s="89" t="s">
        <v>5</v>
      </c>
      <c r="C174" s="89" t="s">
        <v>288</v>
      </c>
      <c r="D174" s="89" t="s">
        <v>290</v>
      </c>
      <c r="E174" s="89" t="s">
        <v>0</v>
      </c>
      <c r="F174" s="91" t="s">
        <v>483</v>
      </c>
      <c r="G174" s="174">
        <v>84063956.239999995</v>
      </c>
    </row>
    <row r="175" spans="1:7" ht="26.4">
      <c r="A175" s="5">
        <v>181</v>
      </c>
      <c r="B175" s="89" t="s">
        <v>5</v>
      </c>
      <c r="C175" s="89" t="s">
        <v>288</v>
      </c>
      <c r="D175" s="89" t="s">
        <v>837</v>
      </c>
      <c r="E175" s="89" t="s">
        <v>0</v>
      </c>
      <c r="F175" s="91" t="s">
        <v>851</v>
      </c>
      <c r="G175" s="174">
        <v>565050.06999999995</v>
      </c>
    </row>
    <row r="176" spans="1:7" ht="26.4">
      <c r="A176" s="5">
        <v>182</v>
      </c>
      <c r="B176" s="89" t="s">
        <v>5</v>
      </c>
      <c r="C176" s="89" t="s">
        <v>288</v>
      </c>
      <c r="D176" s="89" t="s">
        <v>837</v>
      </c>
      <c r="E176" s="89" t="s">
        <v>2</v>
      </c>
      <c r="F176" s="91" t="s">
        <v>438</v>
      </c>
      <c r="G176" s="174">
        <v>565050.06999999995</v>
      </c>
    </row>
    <row r="177" spans="1:7" s="4" customFormat="1" ht="26.4">
      <c r="A177" s="5">
        <v>183</v>
      </c>
      <c r="B177" s="89" t="s">
        <v>5</v>
      </c>
      <c r="C177" s="89" t="s">
        <v>288</v>
      </c>
      <c r="D177" s="89" t="s">
        <v>625</v>
      </c>
      <c r="E177" s="89" t="s">
        <v>0</v>
      </c>
      <c r="F177" s="91" t="s">
        <v>655</v>
      </c>
      <c r="G177" s="174">
        <v>870579.27</v>
      </c>
    </row>
    <row r="178" spans="1:7" ht="26.4">
      <c r="A178" s="5">
        <v>184</v>
      </c>
      <c r="B178" s="89" t="s">
        <v>5</v>
      </c>
      <c r="C178" s="89" t="s">
        <v>288</v>
      </c>
      <c r="D178" s="89" t="s">
        <v>625</v>
      </c>
      <c r="E178" s="89" t="s">
        <v>2</v>
      </c>
      <c r="F178" s="91" t="s">
        <v>438</v>
      </c>
      <c r="G178" s="174">
        <v>870579.27</v>
      </c>
    </row>
    <row r="179" spans="1:7">
      <c r="A179" s="5">
        <v>185</v>
      </c>
      <c r="B179" s="89" t="s">
        <v>5</v>
      </c>
      <c r="C179" s="89" t="s">
        <v>288</v>
      </c>
      <c r="D179" s="89" t="s">
        <v>778</v>
      </c>
      <c r="E179" s="89" t="s">
        <v>0</v>
      </c>
      <c r="F179" s="91" t="s">
        <v>779</v>
      </c>
      <c r="G179" s="174">
        <v>82628326.900000006</v>
      </c>
    </row>
    <row r="180" spans="1:7">
      <c r="A180" s="5">
        <v>186</v>
      </c>
      <c r="B180" s="89" t="s">
        <v>5</v>
      </c>
      <c r="C180" s="89" t="s">
        <v>288</v>
      </c>
      <c r="D180" s="89" t="s">
        <v>778</v>
      </c>
      <c r="E180" s="89" t="s">
        <v>4</v>
      </c>
      <c r="F180" s="91" t="s">
        <v>507</v>
      </c>
      <c r="G180" s="174">
        <v>82628326.900000006</v>
      </c>
    </row>
    <row r="181" spans="1:7" s="4" customFormat="1" ht="39.6">
      <c r="A181" s="5">
        <v>187</v>
      </c>
      <c r="B181" s="89" t="s">
        <v>5</v>
      </c>
      <c r="C181" s="89" t="s">
        <v>288</v>
      </c>
      <c r="D181" s="89" t="s">
        <v>249</v>
      </c>
      <c r="E181" s="89" t="s">
        <v>0</v>
      </c>
      <c r="F181" s="91" t="s">
        <v>921</v>
      </c>
      <c r="G181" s="174">
        <v>244047235.59</v>
      </c>
    </row>
    <row r="182" spans="1:7" ht="39.6">
      <c r="A182" s="5">
        <v>188</v>
      </c>
      <c r="B182" s="89" t="s">
        <v>5</v>
      </c>
      <c r="C182" s="89" t="s">
        <v>288</v>
      </c>
      <c r="D182" s="89" t="s">
        <v>605</v>
      </c>
      <c r="E182" s="89" t="s">
        <v>0</v>
      </c>
      <c r="F182" s="91" t="s">
        <v>660</v>
      </c>
      <c r="G182" s="174">
        <v>83170910.790000007</v>
      </c>
    </row>
    <row r="183" spans="1:7" ht="26.4">
      <c r="A183" s="5">
        <v>189</v>
      </c>
      <c r="B183" s="89" t="s">
        <v>5</v>
      </c>
      <c r="C183" s="89" t="s">
        <v>288</v>
      </c>
      <c r="D183" s="89" t="s">
        <v>668</v>
      </c>
      <c r="E183" s="89" t="s">
        <v>0</v>
      </c>
      <c r="F183" s="91" t="s">
        <v>690</v>
      </c>
      <c r="G183" s="174">
        <v>34155609.840000004</v>
      </c>
    </row>
    <row r="184" spans="1:7">
      <c r="A184" s="5">
        <v>190</v>
      </c>
      <c r="B184" s="89" t="s">
        <v>5</v>
      </c>
      <c r="C184" s="89" t="s">
        <v>288</v>
      </c>
      <c r="D184" s="89" t="s">
        <v>668</v>
      </c>
      <c r="E184" s="89" t="s">
        <v>4</v>
      </c>
      <c r="F184" s="91" t="s">
        <v>507</v>
      </c>
      <c r="G184" s="174">
        <v>34155609.840000004</v>
      </c>
    </row>
    <row r="185" spans="1:7" s="4" customFormat="1" ht="26.4">
      <c r="A185" s="5">
        <v>191</v>
      </c>
      <c r="B185" s="89" t="s">
        <v>5</v>
      </c>
      <c r="C185" s="89" t="s">
        <v>288</v>
      </c>
      <c r="D185" s="89" t="s">
        <v>780</v>
      </c>
      <c r="E185" s="89" t="s">
        <v>0</v>
      </c>
      <c r="F185" s="91" t="s">
        <v>690</v>
      </c>
      <c r="G185" s="174">
        <v>5460000.9500000002</v>
      </c>
    </row>
    <row r="186" spans="1:7">
      <c r="A186" s="5">
        <v>192</v>
      </c>
      <c r="B186" s="89" t="s">
        <v>5</v>
      </c>
      <c r="C186" s="89" t="s">
        <v>288</v>
      </c>
      <c r="D186" s="89" t="s">
        <v>780</v>
      </c>
      <c r="E186" s="89" t="s">
        <v>4</v>
      </c>
      <c r="F186" s="91" t="s">
        <v>507</v>
      </c>
      <c r="G186" s="174">
        <v>5460000.9500000002</v>
      </c>
    </row>
    <row r="187" spans="1:7" ht="26.4">
      <c r="A187" s="5">
        <v>193</v>
      </c>
      <c r="B187" s="89" t="s">
        <v>5</v>
      </c>
      <c r="C187" s="89" t="s">
        <v>288</v>
      </c>
      <c r="D187" s="89" t="s">
        <v>781</v>
      </c>
      <c r="E187" s="89" t="s">
        <v>0</v>
      </c>
      <c r="F187" s="91" t="s">
        <v>782</v>
      </c>
      <c r="G187" s="174">
        <v>43555300</v>
      </c>
    </row>
    <row r="188" spans="1:7">
      <c r="A188" s="5">
        <v>194</v>
      </c>
      <c r="B188" s="89" t="s">
        <v>5</v>
      </c>
      <c r="C188" s="89" t="s">
        <v>288</v>
      </c>
      <c r="D188" s="89" t="s">
        <v>781</v>
      </c>
      <c r="E188" s="89" t="s">
        <v>4</v>
      </c>
      <c r="F188" s="91" t="s">
        <v>507</v>
      </c>
      <c r="G188" s="174">
        <v>43555300</v>
      </c>
    </row>
    <row r="189" spans="1:7">
      <c r="A189" s="5">
        <v>195</v>
      </c>
      <c r="B189" s="89" t="s">
        <v>5</v>
      </c>
      <c r="C189" s="89" t="s">
        <v>288</v>
      </c>
      <c r="D189" s="89" t="s">
        <v>292</v>
      </c>
      <c r="E189" s="89" t="s">
        <v>0</v>
      </c>
      <c r="F189" s="91" t="s">
        <v>508</v>
      </c>
      <c r="G189" s="174">
        <v>52335525.600000001</v>
      </c>
    </row>
    <row r="190" spans="1:7" ht="39.6">
      <c r="A190" s="5">
        <v>196</v>
      </c>
      <c r="B190" s="89" t="s">
        <v>5</v>
      </c>
      <c r="C190" s="89" t="s">
        <v>288</v>
      </c>
      <c r="D190" s="89" t="s">
        <v>670</v>
      </c>
      <c r="E190" s="89" t="s">
        <v>0</v>
      </c>
      <c r="F190" s="91" t="s">
        <v>691</v>
      </c>
      <c r="G190" s="174">
        <v>46636442.619999997</v>
      </c>
    </row>
    <row r="191" spans="1:7">
      <c r="A191" s="5">
        <v>197</v>
      </c>
      <c r="B191" s="89" t="s">
        <v>5</v>
      </c>
      <c r="C191" s="89" t="s">
        <v>288</v>
      </c>
      <c r="D191" s="89" t="s">
        <v>670</v>
      </c>
      <c r="E191" s="89" t="s">
        <v>4</v>
      </c>
      <c r="F191" s="91" t="s">
        <v>507</v>
      </c>
      <c r="G191" s="174">
        <v>46636442.619999997</v>
      </c>
    </row>
    <row r="192" spans="1:7" ht="26.4">
      <c r="A192" s="5">
        <v>198</v>
      </c>
      <c r="B192" s="89" t="s">
        <v>5</v>
      </c>
      <c r="C192" s="89" t="s">
        <v>288</v>
      </c>
      <c r="D192" s="89" t="s">
        <v>989</v>
      </c>
      <c r="E192" s="89" t="s">
        <v>0</v>
      </c>
      <c r="F192" s="91" t="s">
        <v>990</v>
      </c>
      <c r="G192" s="174">
        <v>32171.14</v>
      </c>
    </row>
    <row r="193" spans="1:7">
      <c r="A193" s="5">
        <v>199</v>
      </c>
      <c r="B193" s="89" t="s">
        <v>5</v>
      </c>
      <c r="C193" s="89" t="s">
        <v>288</v>
      </c>
      <c r="D193" s="89" t="s">
        <v>989</v>
      </c>
      <c r="E193" s="89" t="s">
        <v>4</v>
      </c>
      <c r="F193" s="91" t="s">
        <v>507</v>
      </c>
      <c r="G193" s="174">
        <v>32171.14</v>
      </c>
    </row>
    <row r="194" spans="1:7" ht="39.6">
      <c r="A194" s="5">
        <v>200</v>
      </c>
      <c r="B194" s="89" t="s">
        <v>5</v>
      </c>
      <c r="C194" s="89" t="s">
        <v>288</v>
      </c>
      <c r="D194" s="89" t="s">
        <v>672</v>
      </c>
      <c r="E194" s="89" t="s">
        <v>0</v>
      </c>
      <c r="F194" s="91" t="s">
        <v>691</v>
      </c>
      <c r="G194" s="174">
        <v>1412800</v>
      </c>
    </row>
    <row r="195" spans="1:7">
      <c r="A195" s="5">
        <v>203</v>
      </c>
      <c r="B195" s="89" t="s">
        <v>5</v>
      </c>
      <c r="C195" s="89" t="s">
        <v>288</v>
      </c>
      <c r="D195" s="89" t="s">
        <v>672</v>
      </c>
      <c r="E195" s="89" t="s">
        <v>4</v>
      </c>
      <c r="F195" s="91" t="s">
        <v>507</v>
      </c>
      <c r="G195" s="174">
        <v>1412800</v>
      </c>
    </row>
    <row r="196" spans="1:7" ht="39.6">
      <c r="A196" s="5">
        <v>204</v>
      </c>
      <c r="B196" s="89" t="s">
        <v>5</v>
      </c>
      <c r="C196" s="89" t="s">
        <v>288</v>
      </c>
      <c r="D196" s="89" t="s">
        <v>911</v>
      </c>
      <c r="E196" s="89" t="s">
        <v>0</v>
      </c>
      <c r="F196" s="91" t="s">
        <v>912</v>
      </c>
      <c r="G196" s="174">
        <v>95600.34</v>
      </c>
    </row>
    <row r="197" spans="1:7">
      <c r="A197" s="5">
        <v>205</v>
      </c>
      <c r="B197" s="89" t="s">
        <v>5</v>
      </c>
      <c r="C197" s="89" t="s">
        <v>288</v>
      </c>
      <c r="D197" s="89" t="s">
        <v>911</v>
      </c>
      <c r="E197" s="89" t="s">
        <v>4</v>
      </c>
      <c r="F197" s="91" t="s">
        <v>507</v>
      </c>
      <c r="G197" s="174">
        <v>95600.34</v>
      </c>
    </row>
    <row r="198" spans="1:7" ht="36">
      <c r="A198" s="5">
        <v>206</v>
      </c>
      <c r="B198" s="89" t="s">
        <v>5</v>
      </c>
      <c r="C198" s="89" t="s">
        <v>288</v>
      </c>
      <c r="D198" s="89" t="s">
        <v>783</v>
      </c>
      <c r="E198" s="89" t="s">
        <v>0</v>
      </c>
      <c r="F198" s="124" t="s">
        <v>784</v>
      </c>
      <c r="G198" s="174">
        <v>4158511.5</v>
      </c>
    </row>
    <row r="199" spans="1:7">
      <c r="A199" s="5">
        <v>207</v>
      </c>
      <c r="B199" s="89" t="s">
        <v>5</v>
      </c>
      <c r="C199" s="89" t="s">
        <v>288</v>
      </c>
      <c r="D199" s="89" t="s">
        <v>783</v>
      </c>
      <c r="E199" s="89" t="s">
        <v>4</v>
      </c>
      <c r="F199" s="91" t="s">
        <v>507</v>
      </c>
      <c r="G199" s="174">
        <v>4158511.5</v>
      </c>
    </row>
    <row r="200" spans="1:7" ht="26.4">
      <c r="A200" s="5">
        <v>208</v>
      </c>
      <c r="B200" s="89" t="s">
        <v>5</v>
      </c>
      <c r="C200" s="89" t="s">
        <v>288</v>
      </c>
      <c r="D200" s="89" t="s">
        <v>673</v>
      </c>
      <c r="E200" s="89" t="s">
        <v>0</v>
      </c>
      <c r="F200" s="91" t="s">
        <v>692</v>
      </c>
      <c r="G200" s="174">
        <v>108540799.2</v>
      </c>
    </row>
    <row r="201" spans="1:7" ht="39.6">
      <c r="A201" s="5">
        <v>209</v>
      </c>
      <c r="B201" s="89" t="s">
        <v>5</v>
      </c>
      <c r="C201" s="89" t="s">
        <v>288</v>
      </c>
      <c r="D201" s="89" t="s">
        <v>675</v>
      </c>
      <c r="E201" s="89" t="s">
        <v>0</v>
      </c>
      <c r="F201" s="91" t="s">
        <v>714</v>
      </c>
      <c r="G201" s="174">
        <v>105460063.2</v>
      </c>
    </row>
    <row r="202" spans="1:7">
      <c r="A202" s="5">
        <v>210</v>
      </c>
      <c r="B202" s="89" t="s">
        <v>5</v>
      </c>
      <c r="C202" s="89" t="s">
        <v>288</v>
      </c>
      <c r="D202" s="89" t="s">
        <v>675</v>
      </c>
      <c r="E202" s="89" t="s">
        <v>4</v>
      </c>
      <c r="F202" s="91" t="s">
        <v>507</v>
      </c>
      <c r="G202" s="174">
        <v>105460063.2</v>
      </c>
    </row>
    <row r="203" spans="1:7" ht="39.6">
      <c r="A203" s="5">
        <v>211</v>
      </c>
      <c r="B203" s="89" t="s">
        <v>5</v>
      </c>
      <c r="C203" s="89" t="s">
        <v>288</v>
      </c>
      <c r="D203" s="89" t="s">
        <v>839</v>
      </c>
      <c r="E203" s="89" t="s">
        <v>0</v>
      </c>
      <c r="F203" s="91" t="s">
        <v>715</v>
      </c>
      <c r="G203" s="174">
        <v>102500</v>
      </c>
    </row>
    <row r="204" spans="1:7">
      <c r="A204" s="5">
        <v>212</v>
      </c>
      <c r="B204" s="89" t="s">
        <v>5</v>
      </c>
      <c r="C204" s="89" t="s">
        <v>288</v>
      </c>
      <c r="D204" s="89" t="s">
        <v>839</v>
      </c>
      <c r="E204" s="89" t="s">
        <v>4</v>
      </c>
      <c r="F204" s="91" t="s">
        <v>507</v>
      </c>
      <c r="G204" s="174">
        <v>102500</v>
      </c>
    </row>
    <row r="205" spans="1:7" ht="39.6">
      <c r="A205" s="5">
        <v>213</v>
      </c>
      <c r="B205" s="89" t="s">
        <v>5</v>
      </c>
      <c r="C205" s="89" t="s">
        <v>288</v>
      </c>
      <c r="D205" s="89" t="s">
        <v>676</v>
      </c>
      <c r="E205" s="89" t="s">
        <v>0</v>
      </c>
      <c r="F205" s="91" t="s">
        <v>715</v>
      </c>
      <c r="G205" s="174">
        <v>2978236</v>
      </c>
    </row>
    <row r="206" spans="1:7">
      <c r="A206" s="5">
        <v>214</v>
      </c>
      <c r="B206" s="89" t="s">
        <v>5</v>
      </c>
      <c r="C206" s="89" t="s">
        <v>288</v>
      </c>
      <c r="D206" s="89" t="s">
        <v>676</v>
      </c>
      <c r="E206" s="89" t="s">
        <v>4</v>
      </c>
      <c r="F206" s="91" t="s">
        <v>507</v>
      </c>
      <c r="G206" s="174">
        <v>2978236</v>
      </c>
    </row>
    <row r="207" spans="1:7">
      <c r="A207" s="5">
        <v>215</v>
      </c>
      <c r="B207" s="89" t="s">
        <v>5</v>
      </c>
      <c r="C207" s="89" t="s">
        <v>294</v>
      </c>
      <c r="D207" s="89" t="s">
        <v>147</v>
      </c>
      <c r="E207" s="89" t="s">
        <v>0</v>
      </c>
      <c r="F207" s="91" t="s">
        <v>509</v>
      </c>
      <c r="G207" s="174">
        <v>97263746.75</v>
      </c>
    </row>
    <row r="208" spans="1:7" s="4" customFormat="1" ht="39.6">
      <c r="A208" s="5">
        <v>216</v>
      </c>
      <c r="B208" s="89" t="s">
        <v>5</v>
      </c>
      <c r="C208" s="89" t="s">
        <v>294</v>
      </c>
      <c r="D208" s="89" t="s">
        <v>175</v>
      </c>
      <c r="E208" s="89" t="s">
        <v>0</v>
      </c>
      <c r="F208" s="91" t="s">
        <v>916</v>
      </c>
      <c r="G208" s="174">
        <v>2010270.07</v>
      </c>
    </row>
    <row r="209" spans="1:7" ht="26.4">
      <c r="A209" s="5">
        <v>217</v>
      </c>
      <c r="B209" s="89" t="s">
        <v>5</v>
      </c>
      <c r="C209" s="89" t="s">
        <v>294</v>
      </c>
      <c r="D209" s="89" t="s">
        <v>279</v>
      </c>
      <c r="E209" s="89" t="s">
        <v>0</v>
      </c>
      <c r="F209" s="91" t="s">
        <v>506</v>
      </c>
      <c r="G209" s="174">
        <v>760226</v>
      </c>
    </row>
    <row r="210" spans="1:7">
      <c r="A210" s="5">
        <v>218</v>
      </c>
      <c r="B210" s="89" t="s">
        <v>5</v>
      </c>
      <c r="C210" s="89" t="s">
        <v>294</v>
      </c>
      <c r="D210" s="89" t="s">
        <v>677</v>
      </c>
      <c r="E210" s="89" t="s">
        <v>0</v>
      </c>
      <c r="F210" s="91" t="s">
        <v>688</v>
      </c>
      <c r="G210" s="174">
        <v>760226</v>
      </c>
    </row>
    <row r="211" spans="1:7" ht="26.4">
      <c r="A211" s="5">
        <v>219</v>
      </c>
      <c r="B211" s="89" t="s">
        <v>5</v>
      </c>
      <c r="C211" s="89" t="s">
        <v>294</v>
      </c>
      <c r="D211" s="89" t="s">
        <v>677</v>
      </c>
      <c r="E211" s="89" t="s">
        <v>2</v>
      </c>
      <c r="F211" s="91" t="s">
        <v>438</v>
      </c>
      <c r="G211" s="174">
        <v>760226</v>
      </c>
    </row>
    <row r="212" spans="1:7" ht="26.4">
      <c r="A212" s="5">
        <v>220</v>
      </c>
      <c r="B212" s="89" t="s">
        <v>5</v>
      </c>
      <c r="C212" s="89" t="s">
        <v>294</v>
      </c>
      <c r="D212" s="89" t="s">
        <v>679</v>
      </c>
      <c r="E212" s="89" t="s">
        <v>0</v>
      </c>
      <c r="F212" s="91" t="s">
        <v>689</v>
      </c>
      <c r="G212" s="174">
        <v>1250044.07</v>
      </c>
    </row>
    <row r="213" spans="1:7" ht="39.6">
      <c r="A213" s="5">
        <v>221</v>
      </c>
      <c r="B213" s="89" t="s">
        <v>5</v>
      </c>
      <c r="C213" s="89" t="s">
        <v>294</v>
      </c>
      <c r="D213" s="89" t="s">
        <v>785</v>
      </c>
      <c r="E213" s="89" t="s">
        <v>0</v>
      </c>
      <c r="F213" s="91" t="s">
        <v>786</v>
      </c>
      <c r="G213" s="174">
        <v>1199900</v>
      </c>
    </row>
    <row r="214" spans="1:7" ht="26.4">
      <c r="A214" s="5">
        <v>222</v>
      </c>
      <c r="B214" s="89" t="s">
        <v>5</v>
      </c>
      <c r="C214" s="89" t="s">
        <v>294</v>
      </c>
      <c r="D214" s="89" t="s">
        <v>785</v>
      </c>
      <c r="E214" s="89" t="s">
        <v>2</v>
      </c>
      <c r="F214" s="91" t="s">
        <v>438</v>
      </c>
      <c r="G214" s="174">
        <v>1199900</v>
      </c>
    </row>
    <row r="215" spans="1:7" ht="39.6">
      <c r="A215" s="5">
        <v>223</v>
      </c>
      <c r="B215" s="89" t="s">
        <v>5</v>
      </c>
      <c r="C215" s="89" t="s">
        <v>294</v>
      </c>
      <c r="D215" s="89" t="s">
        <v>787</v>
      </c>
      <c r="E215" s="89" t="s">
        <v>0</v>
      </c>
      <c r="F215" s="91" t="s">
        <v>786</v>
      </c>
      <c r="G215" s="174">
        <v>40834.07</v>
      </c>
    </row>
    <row r="216" spans="1:7" ht="26.4">
      <c r="A216" s="5">
        <v>224</v>
      </c>
      <c r="B216" s="89" t="s">
        <v>5</v>
      </c>
      <c r="C216" s="89" t="s">
        <v>294</v>
      </c>
      <c r="D216" s="89" t="s">
        <v>787</v>
      </c>
      <c r="E216" s="89" t="s">
        <v>2</v>
      </c>
      <c r="F216" s="91" t="s">
        <v>438</v>
      </c>
      <c r="G216" s="174">
        <v>40834.07</v>
      </c>
    </row>
    <row r="217" spans="1:7" s="4" customFormat="1" ht="26.4">
      <c r="A217" s="5">
        <v>225</v>
      </c>
      <c r="B217" s="89" t="s">
        <v>5</v>
      </c>
      <c r="C217" s="89" t="s">
        <v>294</v>
      </c>
      <c r="D217" s="89" t="s">
        <v>840</v>
      </c>
      <c r="E217" s="89" t="s">
        <v>0</v>
      </c>
      <c r="F217" s="91" t="s">
        <v>852</v>
      </c>
      <c r="G217" s="174">
        <v>9310</v>
      </c>
    </row>
    <row r="218" spans="1:7" ht="26.4">
      <c r="A218" s="5">
        <v>226</v>
      </c>
      <c r="B218" s="89" t="s">
        <v>5</v>
      </c>
      <c r="C218" s="89" t="s">
        <v>294</v>
      </c>
      <c r="D218" s="89" t="s">
        <v>840</v>
      </c>
      <c r="E218" s="89" t="s">
        <v>2</v>
      </c>
      <c r="F218" s="91" t="s">
        <v>438</v>
      </c>
      <c r="G218" s="174">
        <v>9310</v>
      </c>
    </row>
    <row r="219" spans="1:7" ht="39.6">
      <c r="A219" s="5">
        <v>227</v>
      </c>
      <c r="B219" s="89" t="s">
        <v>5</v>
      </c>
      <c r="C219" s="89" t="s">
        <v>294</v>
      </c>
      <c r="D219" s="89" t="s">
        <v>249</v>
      </c>
      <c r="E219" s="89" t="s">
        <v>0</v>
      </c>
      <c r="F219" s="91" t="s">
        <v>921</v>
      </c>
      <c r="G219" s="174">
        <v>5734802</v>
      </c>
    </row>
    <row r="220" spans="1:7" ht="26.4">
      <c r="A220" s="5">
        <v>228</v>
      </c>
      <c r="B220" s="89" t="s">
        <v>5</v>
      </c>
      <c r="C220" s="89" t="s">
        <v>294</v>
      </c>
      <c r="D220" s="89" t="s">
        <v>296</v>
      </c>
      <c r="E220" s="89" t="s">
        <v>0</v>
      </c>
      <c r="F220" s="91" t="s">
        <v>661</v>
      </c>
      <c r="G220" s="174">
        <v>5734802</v>
      </c>
    </row>
    <row r="221" spans="1:7" s="4" customFormat="1" ht="26.4">
      <c r="A221" s="5">
        <v>229</v>
      </c>
      <c r="B221" s="89" t="s">
        <v>5</v>
      </c>
      <c r="C221" s="89" t="s">
        <v>294</v>
      </c>
      <c r="D221" s="89" t="s">
        <v>297</v>
      </c>
      <c r="E221" s="89" t="s">
        <v>0</v>
      </c>
      <c r="F221" s="91" t="s">
        <v>510</v>
      </c>
      <c r="G221" s="174">
        <v>5734802</v>
      </c>
    </row>
    <row r="222" spans="1:7" ht="26.4">
      <c r="A222" s="5">
        <v>230</v>
      </c>
      <c r="B222" s="89" t="s">
        <v>5</v>
      </c>
      <c r="C222" s="89" t="s">
        <v>294</v>
      </c>
      <c r="D222" s="89" t="s">
        <v>297</v>
      </c>
      <c r="E222" s="89" t="s">
        <v>2</v>
      </c>
      <c r="F222" s="91" t="s">
        <v>438</v>
      </c>
      <c r="G222" s="174">
        <v>1575484.42</v>
      </c>
    </row>
    <row r="223" spans="1:7">
      <c r="A223" s="5">
        <v>231</v>
      </c>
      <c r="B223" s="89" t="s">
        <v>5</v>
      </c>
      <c r="C223" s="89" t="s">
        <v>294</v>
      </c>
      <c r="D223" s="89" t="s">
        <v>297</v>
      </c>
      <c r="E223" s="89" t="s">
        <v>125</v>
      </c>
      <c r="F223" s="91" t="s">
        <v>500</v>
      </c>
      <c r="G223" s="174">
        <v>4159317.58</v>
      </c>
    </row>
    <row r="224" spans="1:7" ht="26.4">
      <c r="A224" s="5">
        <v>232</v>
      </c>
      <c r="B224" s="89" t="s">
        <v>5</v>
      </c>
      <c r="C224" s="89" t="s">
        <v>294</v>
      </c>
      <c r="D224" s="89" t="s">
        <v>299</v>
      </c>
      <c r="E224" s="89" t="s">
        <v>0</v>
      </c>
      <c r="F224" s="91" t="s">
        <v>733</v>
      </c>
      <c r="G224" s="174">
        <v>82347890.680000007</v>
      </c>
    </row>
    <row r="225" spans="1:7" ht="26.4">
      <c r="A225" s="5">
        <v>233</v>
      </c>
      <c r="B225" s="89" t="s">
        <v>5</v>
      </c>
      <c r="C225" s="89" t="s">
        <v>294</v>
      </c>
      <c r="D225" s="89" t="s">
        <v>300</v>
      </c>
      <c r="E225" s="89" t="s">
        <v>0</v>
      </c>
      <c r="F225" s="91" t="s">
        <v>511</v>
      </c>
      <c r="G225" s="174">
        <v>11281705.970000001</v>
      </c>
    </row>
    <row r="226" spans="1:7" ht="26.4">
      <c r="A226" s="5">
        <v>234</v>
      </c>
      <c r="B226" s="89" t="s">
        <v>5</v>
      </c>
      <c r="C226" s="89" t="s">
        <v>294</v>
      </c>
      <c r="D226" s="89" t="s">
        <v>300</v>
      </c>
      <c r="E226" s="89" t="s">
        <v>2</v>
      </c>
      <c r="F226" s="91" t="s">
        <v>438</v>
      </c>
      <c r="G226" s="174">
        <v>11281705.970000001</v>
      </c>
    </row>
    <row r="227" spans="1:7" ht="26.4">
      <c r="A227" s="5">
        <v>235</v>
      </c>
      <c r="B227" s="89" t="s">
        <v>5</v>
      </c>
      <c r="C227" s="89" t="s">
        <v>294</v>
      </c>
      <c r="D227" s="89" t="s">
        <v>788</v>
      </c>
      <c r="E227" s="89" t="s">
        <v>0</v>
      </c>
      <c r="F227" s="91" t="s">
        <v>789</v>
      </c>
      <c r="G227" s="174">
        <v>19776.87</v>
      </c>
    </row>
    <row r="228" spans="1:7" ht="26.4">
      <c r="A228" s="5">
        <v>236</v>
      </c>
      <c r="B228" s="89" t="s">
        <v>5</v>
      </c>
      <c r="C228" s="89" t="s">
        <v>294</v>
      </c>
      <c r="D228" s="89" t="s">
        <v>788</v>
      </c>
      <c r="E228" s="89" t="s">
        <v>2</v>
      </c>
      <c r="F228" s="91" t="s">
        <v>438</v>
      </c>
      <c r="G228" s="174">
        <v>19776.87</v>
      </c>
    </row>
    <row r="229" spans="1:7" ht="26.4">
      <c r="A229" s="5">
        <v>237</v>
      </c>
      <c r="B229" s="89" t="s">
        <v>5</v>
      </c>
      <c r="C229" s="89" t="s">
        <v>294</v>
      </c>
      <c r="D229" s="89" t="s">
        <v>629</v>
      </c>
      <c r="E229" s="89" t="s">
        <v>0</v>
      </c>
      <c r="F229" s="91" t="s">
        <v>662</v>
      </c>
      <c r="G229" s="174">
        <v>71046407.840000004</v>
      </c>
    </row>
    <row r="230" spans="1:7" ht="26.4">
      <c r="A230" s="5">
        <v>238</v>
      </c>
      <c r="B230" s="89" t="s">
        <v>5</v>
      </c>
      <c r="C230" s="89" t="s">
        <v>294</v>
      </c>
      <c r="D230" s="89" t="s">
        <v>629</v>
      </c>
      <c r="E230" s="89" t="s">
        <v>2</v>
      </c>
      <c r="F230" s="91" t="s">
        <v>438</v>
      </c>
      <c r="G230" s="174">
        <v>71046407.840000004</v>
      </c>
    </row>
    <row r="231" spans="1:7">
      <c r="A231" s="5">
        <v>239</v>
      </c>
      <c r="B231" s="89" t="s">
        <v>5</v>
      </c>
      <c r="C231" s="89" t="s">
        <v>294</v>
      </c>
      <c r="D231" s="89" t="s">
        <v>150</v>
      </c>
      <c r="E231" s="89" t="s">
        <v>0</v>
      </c>
      <c r="F231" s="91" t="s">
        <v>434</v>
      </c>
      <c r="G231" s="174">
        <v>7170784</v>
      </c>
    </row>
    <row r="232" spans="1:7">
      <c r="A232" s="5">
        <v>240</v>
      </c>
      <c r="B232" s="89" t="s">
        <v>5</v>
      </c>
      <c r="C232" s="89" t="s">
        <v>294</v>
      </c>
      <c r="D232" s="89" t="s">
        <v>302</v>
      </c>
      <c r="E232" s="89" t="s">
        <v>0</v>
      </c>
      <c r="F232" s="91" t="s">
        <v>512</v>
      </c>
      <c r="G232" s="174">
        <v>7170784</v>
      </c>
    </row>
    <row r="233" spans="1:7" ht="26.4">
      <c r="A233" s="5">
        <v>241</v>
      </c>
      <c r="B233" s="89" t="s">
        <v>5</v>
      </c>
      <c r="C233" s="89" t="s">
        <v>294</v>
      </c>
      <c r="D233" s="89" t="s">
        <v>302</v>
      </c>
      <c r="E233" s="89" t="s">
        <v>2</v>
      </c>
      <c r="F233" s="91" t="s">
        <v>438</v>
      </c>
      <c r="G233" s="174">
        <v>7170784</v>
      </c>
    </row>
    <row r="234" spans="1:7">
      <c r="A234" s="5">
        <v>242</v>
      </c>
      <c r="B234" s="89" t="s">
        <v>5</v>
      </c>
      <c r="C234" s="89" t="s">
        <v>304</v>
      </c>
      <c r="D234" s="89" t="s">
        <v>147</v>
      </c>
      <c r="E234" s="89" t="s">
        <v>0</v>
      </c>
      <c r="F234" s="91" t="s">
        <v>484</v>
      </c>
      <c r="G234" s="174">
        <v>10296881.199999999</v>
      </c>
    </row>
    <row r="235" spans="1:7" ht="39.6">
      <c r="A235" s="5">
        <v>243</v>
      </c>
      <c r="B235" s="89" t="s">
        <v>5</v>
      </c>
      <c r="C235" s="89" t="s">
        <v>304</v>
      </c>
      <c r="D235" s="89" t="s">
        <v>249</v>
      </c>
      <c r="E235" s="89" t="s">
        <v>0</v>
      </c>
      <c r="F235" s="91" t="s">
        <v>921</v>
      </c>
      <c r="G235" s="174">
        <v>4676574.2</v>
      </c>
    </row>
    <row r="236" spans="1:7">
      <c r="A236" s="5">
        <v>244</v>
      </c>
      <c r="B236" s="89" t="s">
        <v>5</v>
      </c>
      <c r="C236" s="89" t="s">
        <v>304</v>
      </c>
      <c r="D236" s="89" t="s">
        <v>702</v>
      </c>
      <c r="E236" s="89" t="s">
        <v>0</v>
      </c>
      <c r="F236" s="91" t="s">
        <v>716</v>
      </c>
      <c r="G236" s="174">
        <v>4676574.2</v>
      </c>
    </row>
    <row r="237" spans="1:7" ht="26.4">
      <c r="A237" s="5">
        <v>247</v>
      </c>
      <c r="B237" s="89" t="s">
        <v>5</v>
      </c>
      <c r="C237" s="89" t="s">
        <v>304</v>
      </c>
      <c r="D237" s="89" t="s">
        <v>720</v>
      </c>
      <c r="E237" s="89" t="s">
        <v>0</v>
      </c>
      <c r="F237" s="91" t="s">
        <v>717</v>
      </c>
      <c r="G237" s="174">
        <v>3476885.65</v>
      </c>
    </row>
    <row r="238" spans="1:7" ht="26.4">
      <c r="A238" s="5">
        <v>248</v>
      </c>
      <c r="B238" s="89" t="s">
        <v>5</v>
      </c>
      <c r="C238" s="89" t="s">
        <v>304</v>
      </c>
      <c r="D238" s="89" t="s">
        <v>720</v>
      </c>
      <c r="E238" s="89" t="s">
        <v>2</v>
      </c>
      <c r="F238" s="91" t="s">
        <v>438</v>
      </c>
      <c r="G238" s="174">
        <v>3476885.65</v>
      </c>
    </row>
    <row r="239" spans="1:7" ht="26.4">
      <c r="A239" s="5">
        <v>249</v>
      </c>
      <c r="B239" s="89" t="s">
        <v>5</v>
      </c>
      <c r="C239" s="89" t="s">
        <v>304</v>
      </c>
      <c r="D239" s="89" t="s">
        <v>790</v>
      </c>
      <c r="E239" s="89" t="s">
        <v>0</v>
      </c>
      <c r="F239" s="91" t="s">
        <v>717</v>
      </c>
      <c r="G239" s="174">
        <v>1199688.55</v>
      </c>
    </row>
    <row r="240" spans="1:7" ht="26.4">
      <c r="A240" s="5">
        <v>250</v>
      </c>
      <c r="B240" s="89" t="s">
        <v>5</v>
      </c>
      <c r="C240" s="89" t="s">
        <v>304</v>
      </c>
      <c r="D240" s="89" t="s">
        <v>790</v>
      </c>
      <c r="E240" s="89" t="s">
        <v>2</v>
      </c>
      <c r="F240" s="91" t="s">
        <v>438</v>
      </c>
      <c r="G240" s="174">
        <v>1199688.55</v>
      </c>
    </row>
    <row r="241" spans="1:7">
      <c r="A241" s="5">
        <v>251</v>
      </c>
      <c r="B241" s="89" t="s">
        <v>5</v>
      </c>
      <c r="C241" s="89" t="s">
        <v>304</v>
      </c>
      <c r="D241" s="89" t="s">
        <v>150</v>
      </c>
      <c r="E241" s="89" t="s">
        <v>0</v>
      </c>
      <c r="F241" s="91" t="s">
        <v>434</v>
      </c>
      <c r="G241" s="174">
        <v>5620307</v>
      </c>
    </row>
    <row r="242" spans="1:7">
      <c r="A242" s="5">
        <v>252</v>
      </c>
      <c r="B242" s="89" t="s">
        <v>5</v>
      </c>
      <c r="C242" s="89" t="s">
        <v>304</v>
      </c>
      <c r="D242" s="89" t="s">
        <v>192</v>
      </c>
      <c r="E242" s="89" t="s">
        <v>0</v>
      </c>
      <c r="F242" s="91" t="s">
        <v>451</v>
      </c>
      <c r="G242" s="174">
        <v>5620307</v>
      </c>
    </row>
    <row r="243" spans="1:7" s="4" customFormat="1">
      <c r="A243" s="5">
        <v>253</v>
      </c>
      <c r="B243" s="89" t="s">
        <v>5</v>
      </c>
      <c r="C243" s="89" t="s">
        <v>304</v>
      </c>
      <c r="D243" s="89" t="s">
        <v>192</v>
      </c>
      <c r="E243" s="89" t="s">
        <v>3</v>
      </c>
      <c r="F243" s="91" t="s">
        <v>643</v>
      </c>
      <c r="G243" s="174">
        <v>4994324.41</v>
      </c>
    </row>
    <row r="244" spans="1:7" s="4" customFormat="1" ht="26.4">
      <c r="A244" s="5">
        <v>254</v>
      </c>
      <c r="B244" s="89" t="s">
        <v>5</v>
      </c>
      <c r="C244" s="89" t="s">
        <v>304</v>
      </c>
      <c r="D244" s="89" t="s">
        <v>192</v>
      </c>
      <c r="E244" s="89" t="s">
        <v>2</v>
      </c>
      <c r="F244" s="91" t="s">
        <v>438</v>
      </c>
      <c r="G244" s="174">
        <v>621932.59</v>
      </c>
    </row>
    <row r="245" spans="1:7">
      <c r="A245" s="5">
        <v>255</v>
      </c>
      <c r="B245" s="89" t="s">
        <v>5</v>
      </c>
      <c r="C245" s="89" t="s">
        <v>304</v>
      </c>
      <c r="D245" s="89" t="s">
        <v>192</v>
      </c>
      <c r="E245" s="89" t="s">
        <v>160</v>
      </c>
      <c r="F245" s="91" t="s">
        <v>439</v>
      </c>
      <c r="G245" s="174">
        <v>4050</v>
      </c>
    </row>
    <row r="246" spans="1:7">
      <c r="A246" s="5">
        <v>256</v>
      </c>
      <c r="B246" s="89" t="s">
        <v>5</v>
      </c>
      <c r="C246" s="89" t="s">
        <v>306</v>
      </c>
      <c r="D246" s="89" t="s">
        <v>147</v>
      </c>
      <c r="E246" s="89" t="s">
        <v>0</v>
      </c>
      <c r="F246" s="91" t="s">
        <v>656</v>
      </c>
      <c r="G246" s="174">
        <v>220303.06</v>
      </c>
    </row>
    <row r="247" spans="1:7">
      <c r="A247" s="5">
        <v>257</v>
      </c>
      <c r="B247" s="89" t="s">
        <v>5</v>
      </c>
      <c r="C247" s="89" t="s">
        <v>307</v>
      </c>
      <c r="D247" s="89" t="s">
        <v>147</v>
      </c>
      <c r="E247" s="89" t="s">
        <v>0</v>
      </c>
      <c r="F247" s="91" t="s">
        <v>485</v>
      </c>
      <c r="G247" s="174">
        <v>220303.06</v>
      </c>
    </row>
    <row r="248" spans="1:7" ht="39.6">
      <c r="A248" s="5">
        <v>258</v>
      </c>
      <c r="B248" s="89" t="s">
        <v>5</v>
      </c>
      <c r="C248" s="89" t="s">
        <v>307</v>
      </c>
      <c r="D248" s="89" t="s">
        <v>175</v>
      </c>
      <c r="E248" s="89" t="s">
        <v>0</v>
      </c>
      <c r="F248" s="91" t="s">
        <v>916</v>
      </c>
      <c r="G248" s="174">
        <v>220303.06</v>
      </c>
    </row>
    <row r="249" spans="1:7" s="4" customFormat="1" ht="26.4">
      <c r="A249" s="5">
        <v>259</v>
      </c>
      <c r="B249" s="89" t="s">
        <v>5</v>
      </c>
      <c r="C249" s="89" t="s">
        <v>307</v>
      </c>
      <c r="D249" s="89" t="s">
        <v>309</v>
      </c>
      <c r="E249" s="89" t="s">
        <v>0</v>
      </c>
      <c r="F249" s="91" t="s">
        <v>486</v>
      </c>
      <c r="G249" s="174">
        <v>220303.06</v>
      </c>
    </row>
    <row r="250" spans="1:7">
      <c r="A250" s="5">
        <v>260</v>
      </c>
      <c r="B250" s="89" t="s">
        <v>5</v>
      </c>
      <c r="C250" s="89" t="s">
        <v>307</v>
      </c>
      <c r="D250" s="89" t="s">
        <v>311</v>
      </c>
      <c r="E250" s="89" t="s">
        <v>0</v>
      </c>
      <c r="F250" s="91" t="s">
        <v>487</v>
      </c>
      <c r="G250" s="174">
        <v>220303.06</v>
      </c>
    </row>
    <row r="251" spans="1:7" ht="26.4">
      <c r="A251" s="5">
        <v>261</v>
      </c>
      <c r="B251" s="89" t="s">
        <v>5</v>
      </c>
      <c r="C251" s="89" t="s">
        <v>307</v>
      </c>
      <c r="D251" s="89" t="s">
        <v>311</v>
      </c>
      <c r="E251" s="89" t="s">
        <v>2</v>
      </c>
      <c r="F251" s="91" t="s">
        <v>438</v>
      </c>
      <c r="G251" s="174">
        <v>220303.06</v>
      </c>
    </row>
    <row r="252" spans="1:7">
      <c r="A252" s="5">
        <v>262</v>
      </c>
      <c r="B252" s="89" t="s">
        <v>5</v>
      </c>
      <c r="C252" s="89" t="s">
        <v>313</v>
      </c>
      <c r="D252" s="89" t="s">
        <v>147</v>
      </c>
      <c r="E252" s="89" t="s">
        <v>0</v>
      </c>
      <c r="F252" s="91" t="s">
        <v>663</v>
      </c>
      <c r="G252" s="174">
        <v>245210911.96000001</v>
      </c>
    </row>
    <row r="253" spans="1:7">
      <c r="A253" s="5">
        <v>263</v>
      </c>
      <c r="B253" s="89" t="s">
        <v>5</v>
      </c>
      <c r="C253" s="89" t="s">
        <v>314</v>
      </c>
      <c r="D253" s="89" t="s">
        <v>147</v>
      </c>
      <c r="E253" s="89" t="s">
        <v>0</v>
      </c>
      <c r="F253" s="91" t="s">
        <v>518</v>
      </c>
      <c r="G253" s="174">
        <v>97171723.319999993</v>
      </c>
    </row>
    <row r="254" spans="1:7" ht="26.4">
      <c r="A254" s="5">
        <v>264</v>
      </c>
      <c r="B254" s="89" t="s">
        <v>5</v>
      </c>
      <c r="C254" s="89" t="s">
        <v>314</v>
      </c>
      <c r="D254" s="89" t="s">
        <v>316</v>
      </c>
      <c r="E254" s="89" t="s">
        <v>0</v>
      </c>
      <c r="F254" s="91" t="s">
        <v>791</v>
      </c>
      <c r="G254" s="174">
        <v>96381723.319999993</v>
      </c>
    </row>
    <row r="255" spans="1:7" ht="26.4">
      <c r="A255" s="5">
        <v>265</v>
      </c>
      <c r="B255" s="89" t="s">
        <v>5</v>
      </c>
      <c r="C255" s="89" t="s">
        <v>314</v>
      </c>
      <c r="D255" s="89" t="s">
        <v>317</v>
      </c>
      <c r="E255" s="89" t="s">
        <v>0</v>
      </c>
      <c r="F255" s="91" t="s">
        <v>519</v>
      </c>
      <c r="G255" s="174">
        <v>94116672</v>
      </c>
    </row>
    <row r="256" spans="1:7" ht="48">
      <c r="A256" s="5">
        <v>266</v>
      </c>
      <c r="B256" s="89" t="s">
        <v>5</v>
      </c>
      <c r="C256" s="89" t="s">
        <v>314</v>
      </c>
      <c r="D256" s="89" t="s">
        <v>319</v>
      </c>
      <c r="E256" s="89" t="s">
        <v>0</v>
      </c>
      <c r="F256" s="124" t="s">
        <v>520</v>
      </c>
      <c r="G256" s="174">
        <v>59235600</v>
      </c>
    </row>
    <row r="257" spans="1:7">
      <c r="A257" s="5">
        <v>267</v>
      </c>
      <c r="B257" s="89" t="s">
        <v>5</v>
      </c>
      <c r="C257" s="89" t="s">
        <v>314</v>
      </c>
      <c r="D257" s="89" t="s">
        <v>319</v>
      </c>
      <c r="E257" s="89" t="s">
        <v>125</v>
      </c>
      <c r="F257" s="91" t="s">
        <v>500</v>
      </c>
      <c r="G257" s="174">
        <v>59235600</v>
      </c>
    </row>
    <row r="258" spans="1:7" s="4" customFormat="1" ht="48">
      <c r="A258" s="5">
        <v>268</v>
      </c>
      <c r="B258" s="89" t="s">
        <v>5</v>
      </c>
      <c r="C258" s="89" t="s">
        <v>314</v>
      </c>
      <c r="D258" s="89" t="s">
        <v>321</v>
      </c>
      <c r="E258" s="89" t="s">
        <v>0</v>
      </c>
      <c r="F258" s="124" t="s">
        <v>521</v>
      </c>
      <c r="G258" s="174">
        <v>843000</v>
      </c>
    </row>
    <row r="259" spans="1:7">
      <c r="A259" s="5">
        <v>269</v>
      </c>
      <c r="B259" s="89" t="s">
        <v>5</v>
      </c>
      <c r="C259" s="89" t="s">
        <v>314</v>
      </c>
      <c r="D259" s="89" t="s">
        <v>321</v>
      </c>
      <c r="E259" s="89" t="s">
        <v>125</v>
      </c>
      <c r="F259" s="91" t="s">
        <v>500</v>
      </c>
      <c r="G259" s="174">
        <v>843000</v>
      </c>
    </row>
    <row r="260" spans="1:7" ht="39.6">
      <c r="A260" s="5">
        <v>270</v>
      </c>
      <c r="B260" s="89" t="s">
        <v>5</v>
      </c>
      <c r="C260" s="89" t="s">
        <v>314</v>
      </c>
      <c r="D260" s="89" t="s">
        <v>323</v>
      </c>
      <c r="E260" s="89" t="s">
        <v>0</v>
      </c>
      <c r="F260" s="91" t="s">
        <v>522</v>
      </c>
      <c r="G260" s="174">
        <v>34038072</v>
      </c>
    </row>
    <row r="261" spans="1:7">
      <c r="A261" s="5">
        <v>271</v>
      </c>
      <c r="B261" s="89" t="s">
        <v>5</v>
      </c>
      <c r="C261" s="89" t="s">
        <v>314</v>
      </c>
      <c r="D261" s="89" t="s">
        <v>323</v>
      </c>
      <c r="E261" s="89" t="s">
        <v>125</v>
      </c>
      <c r="F261" s="91" t="s">
        <v>500</v>
      </c>
      <c r="G261" s="174">
        <v>34038072</v>
      </c>
    </row>
    <row r="262" spans="1:7" ht="26.4">
      <c r="A262" s="5">
        <v>272</v>
      </c>
      <c r="B262" s="89" t="s">
        <v>5</v>
      </c>
      <c r="C262" s="89" t="s">
        <v>314</v>
      </c>
      <c r="D262" s="89" t="s">
        <v>325</v>
      </c>
      <c r="E262" s="89" t="s">
        <v>0</v>
      </c>
      <c r="F262" s="91" t="s">
        <v>523</v>
      </c>
      <c r="G262" s="174">
        <v>2265051.3199999998</v>
      </c>
    </row>
    <row r="263" spans="1:7" ht="39.6">
      <c r="A263" s="5">
        <v>273</v>
      </c>
      <c r="B263" s="89" t="s">
        <v>5</v>
      </c>
      <c r="C263" s="89" t="s">
        <v>314</v>
      </c>
      <c r="D263" s="89" t="s">
        <v>327</v>
      </c>
      <c r="E263" s="89" t="s">
        <v>0</v>
      </c>
      <c r="F263" s="91" t="s">
        <v>524</v>
      </c>
      <c r="G263" s="174">
        <v>2265051.3199999998</v>
      </c>
    </row>
    <row r="264" spans="1:7" s="4" customFormat="1">
      <c r="A264" s="5">
        <v>274</v>
      </c>
      <c r="B264" s="89" t="s">
        <v>5</v>
      </c>
      <c r="C264" s="89" t="s">
        <v>314</v>
      </c>
      <c r="D264" s="89" t="s">
        <v>327</v>
      </c>
      <c r="E264" s="89" t="s">
        <v>125</v>
      </c>
      <c r="F264" s="91" t="s">
        <v>500</v>
      </c>
      <c r="G264" s="174">
        <v>2265051.3199999998</v>
      </c>
    </row>
    <row r="265" spans="1:7">
      <c r="A265" s="5">
        <v>275</v>
      </c>
      <c r="B265" s="89" t="s">
        <v>5</v>
      </c>
      <c r="C265" s="89" t="s">
        <v>314</v>
      </c>
      <c r="D265" s="89" t="s">
        <v>150</v>
      </c>
      <c r="E265" s="89" t="s">
        <v>0</v>
      </c>
      <c r="F265" s="91" t="s">
        <v>434</v>
      </c>
      <c r="G265" s="174">
        <v>790000</v>
      </c>
    </row>
    <row r="266" spans="1:7" ht="39.6">
      <c r="A266" s="5">
        <v>276</v>
      </c>
      <c r="B266" s="89" t="s">
        <v>5</v>
      </c>
      <c r="C266" s="89" t="s">
        <v>314</v>
      </c>
      <c r="D266" s="89" t="s">
        <v>870</v>
      </c>
      <c r="E266" s="89" t="s">
        <v>0</v>
      </c>
      <c r="F266" s="91" t="s">
        <v>869</v>
      </c>
      <c r="G266" s="174">
        <v>790000</v>
      </c>
    </row>
    <row r="267" spans="1:7">
      <c r="A267" s="5">
        <v>277</v>
      </c>
      <c r="B267" s="89" t="s">
        <v>5</v>
      </c>
      <c r="C267" s="89" t="s">
        <v>314</v>
      </c>
      <c r="D267" s="89" t="s">
        <v>870</v>
      </c>
      <c r="E267" s="89" t="s">
        <v>125</v>
      </c>
      <c r="F267" s="91" t="s">
        <v>500</v>
      </c>
      <c r="G267" s="174">
        <v>790000</v>
      </c>
    </row>
    <row r="268" spans="1:7" s="4" customFormat="1">
      <c r="A268" s="5">
        <v>278</v>
      </c>
      <c r="B268" s="89" t="s">
        <v>5</v>
      </c>
      <c r="C268" s="89" t="s">
        <v>329</v>
      </c>
      <c r="D268" s="89" t="s">
        <v>147</v>
      </c>
      <c r="E268" s="89" t="s">
        <v>0</v>
      </c>
      <c r="F268" s="91" t="s">
        <v>525</v>
      </c>
      <c r="G268" s="174">
        <v>95587340.359999999</v>
      </c>
    </row>
    <row r="269" spans="1:7" ht="39.6">
      <c r="A269" s="5">
        <v>279</v>
      </c>
      <c r="B269" s="89" t="s">
        <v>5</v>
      </c>
      <c r="C269" s="89" t="s">
        <v>329</v>
      </c>
      <c r="D269" s="89" t="s">
        <v>249</v>
      </c>
      <c r="E269" s="89" t="s">
        <v>0</v>
      </c>
      <c r="F269" s="91" t="s">
        <v>921</v>
      </c>
      <c r="G269" s="174">
        <v>25000</v>
      </c>
    </row>
    <row r="270" spans="1:7">
      <c r="A270" s="5">
        <v>280</v>
      </c>
      <c r="B270" s="89" t="s">
        <v>5</v>
      </c>
      <c r="C270" s="89" t="s">
        <v>329</v>
      </c>
      <c r="D270" s="89" t="s">
        <v>872</v>
      </c>
      <c r="E270" s="89" t="s">
        <v>0</v>
      </c>
      <c r="F270" s="91" t="s">
        <v>871</v>
      </c>
      <c r="G270" s="174">
        <v>25000</v>
      </c>
    </row>
    <row r="271" spans="1:7" ht="39.6">
      <c r="A271" s="5">
        <v>281</v>
      </c>
      <c r="B271" s="89" t="s">
        <v>5</v>
      </c>
      <c r="C271" s="89" t="s">
        <v>329</v>
      </c>
      <c r="D271" s="89" t="s">
        <v>874</v>
      </c>
      <c r="E271" s="89" t="s">
        <v>0</v>
      </c>
      <c r="F271" s="91" t="s">
        <v>873</v>
      </c>
      <c r="G271" s="174">
        <v>25000</v>
      </c>
    </row>
    <row r="272" spans="1:7">
      <c r="A272" s="5">
        <v>282</v>
      </c>
      <c r="B272" s="89" t="s">
        <v>5</v>
      </c>
      <c r="C272" s="89" t="s">
        <v>329</v>
      </c>
      <c r="D272" s="89" t="s">
        <v>874</v>
      </c>
      <c r="E272" s="89" t="s">
        <v>4</v>
      </c>
      <c r="F272" s="91" t="s">
        <v>507</v>
      </c>
      <c r="G272" s="174">
        <v>25000</v>
      </c>
    </row>
    <row r="273" spans="1:7" ht="26.4">
      <c r="A273" s="5">
        <v>283</v>
      </c>
      <c r="B273" s="89" t="s">
        <v>5</v>
      </c>
      <c r="C273" s="89" t="s">
        <v>329</v>
      </c>
      <c r="D273" s="89" t="s">
        <v>316</v>
      </c>
      <c r="E273" s="89" t="s">
        <v>0</v>
      </c>
      <c r="F273" s="91" t="s">
        <v>791</v>
      </c>
      <c r="G273" s="174">
        <v>94182040.359999999</v>
      </c>
    </row>
    <row r="274" spans="1:7" s="4" customFormat="1" ht="26.4">
      <c r="A274" s="5">
        <v>284</v>
      </c>
      <c r="B274" s="89" t="s">
        <v>5</v>
      </c>
      <c r="C274" s="89" t="s">
        <v>329</v>
      </c>
      <c r="D274" s="89" t="s">
        <v>331</v>
      </c>
      <c r="E274" s="89" t="s">
        <v>0</v>
      </c>
      <c r="F274" s="91" t="s">
        <v>526</v>
      </c>
      <c r="G274" s="174">
        <v>93228234.359999999</v>
      </c>
    </row>
    <row r="275" spans="1:7" ht="72">
      <c r="A275" s="5">
        <v>285</v>
      </c>
      <c r="B275" s="89" t="s">
        <v>5</v>
      </c>
      <c r="C275" s="89" t="s">
        <v>329</v>
      </c>
      <c r="D275" s="89" t="s">
        <v>333</v>
      </c>
      <c r="E275" s="89" t="s">
        <v>0</v>
      </c>
      <c r="F275" s="124" t="s">
        <v>527</v>
      </c>
      <c r="G275" s="174">
        <v>58561000</v>
      </c>
    </row>
    <row r="276" spans="1:7">
      <c r="A276" s="5">
        <v>286</v>
      </c>
      <c r="B276" s="89" t="s">
        <v>5</v>
      </c>
      <c r="C276" s="89" t="s">
        <v>329</v>
      </c>
      <c r="D276" s="89" t="s">
        <v>333</v>
      </c>
      <c r="E276" s="89" t="s">
        <v>125</v>
      </c>
      <c r="F276" s="91" t="s">
        <v>500</v>
      </c>
      <c r="G276" s="174">
        <v>58561000</v>
      </c>
    </row>
    <row r="277" spans="1:7" ht="72">
      <c r="A277" s="5">
        <v>287</v>
      </c>
      <c r="B277" s="89" t="s">
        <v>5</v>
      </c>
      <c r="C277" s="89" t="s">
        <v>329</v>
      </c>
      <c r="D277" s="89" t="s">
        <v>335</v>
      </c>
      <c r="E277" s="89" t="s">
        <v>0</v>
      </c>
      <c r="F277" s="124" t="s">
        <v>528</v>
      </c>
      <c r="G277" s="174">
        <v>4453700</v>
      </c>
    </row>
    <row r="278" spans="1:7">
      <c r="A278" s="5">
        <v>288</v>
      </c>
      <c r="B278" s="89" t="s">
        <v>5</v>
      </c>
      <c r="C278" s="89" t="s">
        <v>329</v>
      </c>
      <c r="D278" s="89" t="s">
        <v>335</v>
      </c>
      <c r="E278" s="89" t="s">
        <v>125</v>
      </c>
      <c r="F278" s="91" t="s">
        <v>500</v>
      </c>
      <c r="G278" s="174">
        <v>4453700</v>
      </c>
    </row>
    <row r="279" spans="1:7" ht="26.4">
      <c r="A279" s="5">
        <v>289</v>
      </c>
      <c r="B279" s="89" t="s">
        <v>5</v>
      </c>
      <c r="C279" s="89" t="s">
        <v>329</v>
      </c>
      <c r="D279" s="89" t="s">
        <v>337</v>
      </c>
      <c r="E279" s="89" t="s">
        <v>0</v>
      </c>
      <c r="F279" s="91" t="s">
        <v>529</v>
      </c>
      <c r="G279" s="174">
        <v>7793048.3600000003</v>
      </c>
    </row>
    <row r="280" spans="1:7" s="4" customFormat="1">
      <c r="A280" s="5">
        <v>290</v>
      </c>
      <c r="B280" s="89" t="s">
        <v>5</v>
      </c>
      <c r="C280" s="89" t="s">
        <v>329</v>
      </c>
      <c r="D280" s="89" t="s">
        <v>337</v>
      </c>
      <c r="E280" s="89" t="s">
        <v>125</v>
      </c>
      <c r="F280" s="91" t="s">
        <v>500</v>
      </c>
      <c r="G280" s="174">
        <v>7793048.3600000003</v>
      </c>
    </row>
    <row r="281" spans="1:7" s="4" customFormat="1" ht="26.4">
      <c r="A281" s="5">
        <v>291</v>
      </c>
      <c r="B281" s="89" t="s">
        <v>5</v>
      </c>
      <c r="C281" s="89" t="s">
        <v>329</v>
      </c>
      <c r="D281" s="89" t="s">
        <v>681</v>
      </c>
      <c r="E281" s="89" t="s">
        <v>0</v>
      </c>
      <c r="F281" s="91" t="s">
        <v>695</v>
      </c>
      <c r="G281" s="174">
        <v>403135</v>
      </c>
    </row>
    <row r="282" spans="1:7">
      <c r="A282" s="5">
        <v>292</v>
      </c>
      <c r="B282" s="89" t="s">
        <v>5</v>
      </c>
      <c r="C282" s="89" t="s">
        <v>329</v>
      </c>
      <c r="D282" s="89" t="s">
        <v>681</v>
      </c>
      <c r="E282" s="89" t="s">
        <v>125</v>
      </c>
      <c r="F282" s="91" t="s">
        <v>500</v>
      </c>
      <c r="G282" s="174">
        <v>403135</v>
      </c>
    </row>
    <row r="283" spans="1:7" ht="26.4">
      <c r="A283" s="5">
        <v>293</v>
      </c>
      <c r="B283" s="89" t="s">
        <v>5</v>
      </c>
      <c r="C283" s="89" t="s">
        <v>329</v>
      </c>
      <c r="D283" s="89" t="s">
        <v>339</v>
      </c>
      <c r="E283" s="89" t="s">
        <v>0</v>
      </c>
      <c r="F283" s="91" t="s">
        <v>530</v>
      </c>
      <c r="G283" s="174">
        <v>18141200</v>
      </c>
    </row>
    <row r="284" spans="1:7">
      <c r="A284" s="5">
        <v>294</v>
      </c>
      <c r="B284" s="89" t="s">
        <v>5</v>
      </c>
      <c r="C284" s="89" t="s">
        <v>329</v>
      </c>
      <c r="D284" s="89" t="s">
        <v>339</v>
      </c>
      <c r="E284" s="89" t="s">
        <v>125</v>
      </c>
      <c r="F284" s="91" t="s">
        <v>500</v>
      </c>
      <c r="G284" s="174">
        <v>18141200</v>
      </c>
    </row>
    <row r="285" spans="1:7" ht="26.4">
      <c r="A285" s="5">
        <v>295</v>
      </c>
      <c r="B285" s="89" t="s">
        <v>5</v>
      </c>
      <c r="C285" s="89" t="s">
        <v>329</v>
      </c>
      <c r="D285" s="89" t="s">
        <v>991</v>
      </c>
      <c r="E285" s="89" t="s">
        <v>0</v>
      </c>
      <c r="F285" s="91" t="s">
        <v>992</v>
      </c>
      <c r="G285" s="174">
        <v>1886600</v>
      </c>
    </row>
    <row r="286" spans="1:7">
      <c r="A286" s="5">
        <v>296</v>
      </c>
      <c r="B286" s="89" t="s">
        <v>5</v>
      </c>
      <c r="C286" s="89" t="s">
        <v>329</v>
      </c>
      <c r="D286" s="89" t="s">
        <v>991</v>
      </c>
      <c r="E286" s="89" t="s">
        <v>125</v>
      </c>
      <c r="F286" s="91" t="s">
        <v>500</v>
      </c>
      <c r="G286" s="174">
        <v>1886600</v>
      </c>
    </row>
    <row r="287" spans="1:7" ht="39.6">
      <c r="A287" s="5">
        <v>297</v>
      </c>
      <c r="B287" s="89" t="s">
        <v>5</v>
      </c>
      <c r="C287" s="89" t="s">
        <v>329</v>
      </c>
      <c r="D287" s="89" t="s">
        <v>993</v>
      </c>
      <c r="E287" s="89" t="s">
        <v>0</v>
      </c>
      <c r="F287" s="91" t="s">
        <v>994</v>
      </c>
      <c r="G287" s="174">
        <v>1989551</v>
      </c>
    </row>
    <row r="288" spans="1:7">
      <c r="A288" s="5">
        <v>298</v>
      </c>
      <c r="B288" s="89" t="s">
        <v>5</v>
      </c>
      <c r="C288" s="89" t="s">
        <v>329</v>
      </c>
      <c r="D288" s="89" t="s">
        <v>993</v>
      </c>
      <c r="E288" s="89" t="s">
        <v>125</v>
      </c>
      <c r="F288" s="91" t="s">
        <v>500</v>
      </c>
      <c r="G288" s="174">
        <v>1989551</v>
      </c>
    </row>
    <row r="289" spans="1:7" ht="26.4">
      <c r="A289" s="5">
        <v>299</v>
      </c>
      <c r="B289" s="89" t="s">
        <v>5</v>
      </c>
      <c r="C289" s="89" t="s">
        <v>329</v>
      </c>
      <c r="D289" s="89" t="s">
        <v>325</v>
      </c>
      <c r="E289" s="89" t="s">
        <v>0</v>
      </c>
      <c r="F289" s="91" t="s">
        <v>523</v>
      </c>
      <c r="G289" s="174">
        <v>953806</v>
      </c>
    </row>
    <row r="290" spans="1:7" ht="39.6">
      <c r="A290" s="5">
        <v>300</v>
      </c>
      <c r="B290" s="89" t="s">
        <v>5</v>
      </c>
      <c r="C290" s="89" t="s">
        <v>329</v>
      </c>
      <c r="D290" s="89" t="s">
        <v>343</v>
      </c>
      <c r="E290" s="89" t="s">
        <v>0</v>
      </c>
      <c r="F290" s="91" t="s">
        <v>532</v>
      </c>
      <c r="G290" s="174">
        <v>953806</v>
      </c>
    </row>
    <row r="291" spans="1:7">
      <c r="A291" s="5">
        <v>301</v>
      </c>
      <c r="B291" s="89" t="s">
        <v>5</v>
      </c>
      <c r="C291" s="89" t="s">
        <v>329</v>
      </c>
      <c r="D291" s="89" t="s">
        <v>343</v>
      </c>
      <c r="E291" s="89" t="s">
        <v>125</v>
      </c>
      <c r="F291" s="91" t="s">
        <v>500</v>
      </c>
      <c r="G291" s="174">
        <v>953806</v>
      </c>
    </row>
    <row r="292" spans="1:7">
      <c r="A292" s="5">
        <v>302</v>
      </c>
      <c r="B292" s="89" t="s">
        <v>5</v>
      </c>
      <c r="C292" s="89" t="s">
        <v>329</v>
      </c>
      <c r="D292" s="89" t="s">
        <v>150</v>
      </c>
      <c r="E292" s="89" t="s">
        <v>0</v>
      </c>
      <c r="F292" s="91" t="s">
        <v>434</v>
      </c>
      <c r="G292" s="174">
        <v>1380300</v>
      </c>
    </row>
    <row r="293" spans="1:7" ht="39.6">
      <c r="A293" s="5">
        <v>303</v>
      </c>
      <c r="B293" s="89" t="s">
        <v>5</v>
      </c>
      <c r="C293" s="89" t="s">
        <v>329</v>
      </c>
      <c r="D293" s="89" t="s">
        <v>870</v>
      </c>
      <c r="E293" s="89" t="s">
        <v>0</v>
      </c>
      <c r="F293" s="91" t="s">
        <v>869</v>
      </c>
      <c r="G293" s="174">
        <v>1380300</v>
      </c>
    </row>
    <row r="294" spans="1:7">
      <c r="A294" s="5">
        <v>304</v>
      </c>
      <c r="B294" s="89" t="s">
        <v>5</v>
      </c>
      <c r="C294" s="89" t="s">
        <v>329</v>
      </c>
      <c r="D294" s="89" t="s">
        <v>870</v>
      </c>
      <c r="E294" s="89" t="s">
        <v>125</v>
      </c>
      <c r="F294" s="91" t="s">
        <v>500</v>
      </c>
      <c r="G294" s="174">
        <v>1380300</v>
      </c>
    </row>
    <row r="295" spans="1:7">
      <c r="A295" s="5">
        <v>305</v>
      </c>
      <c r="B295" s="89" t="s">
        <v>5</v>
      </c>
      <c r="C295" s="89" t="s">
        <v>345</v>
      </c>
      <c r="D295" s="89" t="s">
        <v>147</v>
      </c>
      <c r="E295" s="89" t="s">
        <v>0</v>
      </c>
      <c r="F295" s="91" t="s">
        <v>533</v>
      </c>
      <c r="G295" s="174">
        <v>36913772</v>
      </c>
    </row>
    <row r="296" spans="1:7" ht="26.4">
      <c r="A296" s="5">
        <v>306</v>
      </c>
      <c r="B296" s="89" t="s">
        <v>5</v>
      </c>
      <c r="C296" s="89" t="s">
        <v>345</v>
      </c>
      <c r="D296" s="89" t="s">
        <v>316</v>
      </c>
      <c r="E296" s="89" t="s">
        <v>0</v>
      </c>
      <c r="F296" s="91" t="s">
        <v>791</v>
      </c>
      <c r="G296" s="174">
        <v>30434785</v>
      </c>
    </row>
    <row r="297" spans="1:7" s="4" customFormat="1" ht="26.4">
      <c r="A297" s="5">
        <v>307</v>
      </c>
      <c r="B297" s="89" t="s">
        <v>5</v>
      </c>
      <c r="C297" s="89" t="s">
        <v>345</v>
      </c>
      <c r="D297" s="89" t="s">
        <v>347</v>
      </c>
      <c r="E297" s="89" t="s">
        <v>0</v>
      </c>
      <c r="F297" s="91" t="s">
        <v>534</v>
      </c>
      <c r="G297" s="174">
        <v>28823537</v>
      </c>
    </row>
    <row r="298" spans="1:7" ht="60">
      <c r="A298" s="5">
        <v>308</v>
      </c>
      <c r="B298" s="89" t="s">
        <v>5</v>
      </c>
      <c r="C298" s="89" t="s">
        <v>345</v>
      </c>
      <c r="D298" s="89" t="s">
        <v>842</v>
      </c>
      <c r="E298" s="89" t="s">
        <v>0</v>
      </c>
      <c r="F298" s="124" t="s">
        <v>853</v>
      </c>
      <c r="G298" s="174">
        <v>2072500</v>
      </c>
    </row>
    <row r="299" spans="1:7">
      <c r="A299" s="5">
        <v>309</v>
      </c>
      <c r="B299" s="89" t="s">
        <v>5</v>
      </c>
      <c r="C299" s="89" t="s">
        <v>345</v>
      </c>
      <c r="D299" s="89" t="s">
        <v>842</v>
      </c>
      <c r="E299" s="89" t="s">
        <v>125</v>
      </c>
      <c r="F299" s="91" t="s">
        <v>500</v>
      </c>
      <c r="G299" s="174">
        <v>2072500</v>
      </c>
    </row>
    <row r="300" spans="1:7" s="4" customFormat="1" ht="26.4">
      <c r="A300" s="5">
        <v>310</v>
      </c>
      <c r="B300" s="89" t="s">
        <v>5</v>
      </c>
      <c r="C300" s="89" t="s">
        <v>345</v>
      </c>
      <c r="D300" s="89" t="s">
        <v>349</v>
      </c>
      <c r="E300" s="89" t="s">
        <v>0</v>
      </c>
      <c r="F300" s="91" t="s">
        <v>535</v>
      </c>
      <c r="G300" s="174">
        <v>26751037</v>
      </c>
    </row>
    <row r="301" spans="1:7" s="4" customFormat="1">
      <c r="A301" s="5">
        <v>311</v>
      </c>
      <c r="B301" s="89" t="s">
        <v>5</v>
      </c>
      <c r="C301" s="89" t="s">
        <v>345</v>
      </c>
      <c r="D301" s="89" t="s">
        <v>349</v>
      </c>
      <c r="E301" s="89" t="s">
        <v>125</v>
      </c>
      <c r="F301" s="91" t="s">
        <v>500</v>
      </c>
      <c r="G301" s="174">
        <v>26751037</v>
      </c>
    </row>
    <row r="302" spans="1:7" ht="26.4">
      <c r="A302" s="5">
        <v>312</v>
      </c>
      <c r="B302" s="89" t="s">
        <v>5</v>
      </c>
      <c r="C302" s="89" t="s">
        <v>345</v>
      </c>
      <c r="D302" s="89" t="s">
        <v>325</v>
      </c>
      <c r="E302" s="89" t="s">
        <v>0</v>
      </c>
      <c r="F302" s="91" t="s">
        <v>523</v>
      </c>
      <c r="G302" s="174">
        <v>1611248</v>
      </c>
    </row>
    <row r="303" spans="1:7" ht="26.4">
      <c r="A303" s="5">
        <v>313</v>
      </c>
      <c r="B303" s="89" t="s">
        <v>5</v>
      </c>
      <c r="C303" s="89" t="s">
        <v>345</v>
      </c>
      <c r="D303" s="89" t="s">
        <v>792</v>
      </c>
      <c r="E303" s="89" t="s">
        <v>0</v>
      </c>
      <c r="F303" s="91" t="s">
        <v>793</v>
      </c>
      <c r="G303" s="174">
        <v>1611248</v>
      </c>
    </row>
    <row r="304" spans="1:7">
      <c r="A304" s="5">
        <v>314</v>
      </c>
      <c r="B304" s="89" t="s">
        <v>5</v>
      </c>
      <c r="C304" s="89" t="s">
        <v>345</v>
      </c>
      <c r="D304" s="89" t="s">
        <v>792</v>
      </c>
      <c r="E304" s="89" t="s">
        <v>125</v>
      </c>
      <c r="F304" s="91" t="s">
        <v>500</v>
      </c>
      <c r="G304" s="174">
        <v>1611248</v>
      </c>
    </row>
    <row r="305" spans="1:7" s="4" customFormat="1" ht="26.4">
      <c r="A305" s="5">
        <v>315</v>
      </c>
      <c r="B305" s="89" t="s">
        <v>5</v>
      </c>
      <c r="C305" s="89" t="s">
        <v>345</v>
      </c>
      <c r="D305" s="89" t="s">
        <v>351</v>
      </c>
      <c r="E305" s="89" t="s">
        <v>0</v>
      </c>
      <c r="F305" s="91" t="s">
        <v>1022</v>
      </c>
      <c r="G305" s="174">
        <v>5981667</v>
      </c>
    </row>
    <row r="306" spans="1:7" s="4" customFormat="1" ht="26.4">
      <c r="A306" s="5">
        <v>316</v>
      </c>
      <c r="B306" s="89" t="s">
        <v>5</v>
      </c>
      <c r="C306" s="89" t="s">
        <v>345</v>
      </c>
      <c r="D306" s="89" t="s">
        <v>352</v>
      </c>
      <c r="E306" s="89" t="s">
        <v>0</v>
      </c>
      <c r="F306" s="91" t="s">
        <v>540</v>
      </c>
      <c r="G306" s="174">
        <v>5981667</v>
      </c>
    </row>
    <row r="307" spans="1:7" ht="26.4">
      <c r="A307" s="5">
        <v>317</v>
      </c>
      <c r="B307" s="89" t="s">
        <v>5</v>
      </c>
      <c r="C307" s="89" t="s">
        <v>345</v>
      </c>
      <c r="D307" s="89" t="s">
        <v>354</v>
      </c>
      <c r="E307" s="89" t="s">
        <v>0</v>
      </c>
      <c r="F307" s="91" t="s">
        <v>541</v>
      </c>
      <c r="G307" s="174">
        <v>5526150</v>
      </c>
    </row>
    <row r="308" spans="1:7">
      <c r="A308" s="5">
        <v>318</v>
      </c>
      <c r="B308" s="89" t="s">
        <v>5</v>
      </c>
      <c r="C308" s="89" t="s">
        <v>345</v>
      </c>
      <c r="D308" s="89" t="s">
        <v>354</v>
      </c>
      <c r="E308" s="89" t="s">
        <v>125</v>
      </c>
      <c r="F308" s="91" t="s">
        <v>500</v>
      </c>
      <c r="G308" s="174">
        <v>5526150</v>
      </c>
    </row>
    <row r="309" spans="1:7" ht="39.6">
      <c r="A309" s="5">
        <v>319</v>
      </c>
      <c r="B309" s="89" t="s">
        <v>5</v>
      </c>
      <c r="C309" s="89" t="s">
        <v>345</v>
      </c>
      <c r="D309" s="89" t="s">
        <v>356</v>
      </c>
      <c r="E309" s="89" t="s">
        <v>0</v>
      </c>
      <c r="F309" s="91" t="s">
        <v>542</v>
      </c>
      <c r="G309" s="174">
        <v>370517</v>
      </c>
    </row>
    <row r="310" spans="1:7">
      <c r="A310" s="5">
        <v>320</v>
      </c>
      <c r="B310" s="89" t="s">
        <v>5</v>
      </c>
      <c r="C310" s="89" t="s">
        <v>345</v>
      </c>
      <c r="D310" s="89" t="s">
        <v>356</v>
      </c>
      <c r="E310" s="89" t="s">
        <v>125</v>
      </c>
      <c r="F310" s="91" t="s">
        <v>500</v>
      </c>
      <c r="G310" s="174">
        <v>370517</v>
      </c>
    </row>
    <row r="311" spans="1:7" ht="26.4">
      <c r="A311" s="5">
        <v>321</v>
      </c>
      <c r="B311" s="89" t="s">
        <v>5</v>
      </c>
      <c r="C311" s="89" t="s">
        <v>345</v>
      </c>
      <c r="D311" s="89" t="s">
        <v>371</v>
      </c>
      <c r="E311" s="89" t="s">
        <v>0</v>
      </c>
      <c r="F311" s="91" t="s">
        <v>546</v>
      </c>
      <c r="G311" s="174">
        <v>85000</v>
      </c>
    </row>
    <row r="312" spans="1:7">
      <c r="A312" s="5">
        <v>322</v>
      </c>
      <c r="B312" s="89" t="s">
        <v>5</v>
      </c>
      <c r="C312" s="89" t="s">
        <v>345</v>
      </c>
      <c r="D312" s="89" t="s">
        <v>371</v>
      </c>
      <c r="E312" s="89" t="s">
        <v>125</v>
      </c>
      <c r="F312" s="91" t="s">
        <v>500</v>
      </c>
      <c r="G312" s="174">
        <v>85000</v>
      </c>
    </row>
    <row r="313" spans="1:7">
      <c r="A313" s="5">
        <v>323</v>
      </c>
      <c r="B313" s="89" t="s">
        <v>5</v>
      </c>
      <c r="C313" s="89" t="s">
        <v>345</v>
      </c>
      <c r="D313" s="89" t="s">
        <v>150</v>
      </c>
      <c r="E313" s="89" t="s">
        <v>0</v>
      </c>
      <c r="F313" s="91" t="s">
        <v>434</v>
      </c>
      <c r="G313" s="174">
        <v>497320</v>
      </c>
    </row>
    <row r="314" spans="1:7" s="4" customFormat="1">
      <c r="A314" s="5">
        <v>324</v>
      </c>
      <c r="B314" s="89" t="s">
        <v>5</v>
      </c>
      <c r="C314" s="89" t="s">
        <v>345</v>
      </c>
      <c r="D314" s="89" t="s">
        <v>868</v>
      </c>
      <c r="E314" s="89" t="s">
        <v>0</v>
      </c>
      <c r="F314" s="91" t="s">
        <v>867</v>
      </c>
      <c r="G314" s="174">
        <v>71120</v>
      </c>
    </row>
    <row r="315" spans="1:7">
      <c r="A315" s="5">
        <v>325</v>
      </c>
      <c r="B315" s="89" t="s">
        <v>5</v>
      </c>
      <c r="C315" s="89" t="s">
        <v>345</v>
      </c>
      <c r="D315" s="89" t="s">
        <v>868</v>
      </c>
      <c r="E315" s="89" t="s">
        <v>125</v>
      </c>
      <c r="F315" s="91" t="s">
        <v>500</v>
      </c>
      <c r="G315" s="174">
        <v>71120</v>
      </c>
    </row>
    <row r="316" spans="1:7" ht="39.6">
      <c r="A316" s="5">
        <v>326</v>
      </c>
      <c r="B316" s="89" t="s">
        <v>5</v>
      </c>
      <c r="C316" s="89" t="s">
        <v>345</v>
      </c>
      <c r="D316" s="89" t="s">
        <v>870</v>
      </c>
      <c r="E316" s="89" t="s">
        <v>0</v>
      </c>
      <c r="F316" s="91" t="s">
        <v>869</v>
      </c>
      <c r="G316" s="174">
        <v>426200</v>
      </c>
    </row>
    <row r="317" spans="1:7">
      <c r="A317" s="5">
        <v>327</v>
      </c>
      <c r="B317" s="89" t="s">
        <v>5</v>
      </c>
      <c r="C317" s="89" t="s">
        <v>345</v>
      </c>
      <c r="D317" s="89" t="s">
        <v>870</v>
      </c>
      <c r="E317" s="89" t="s">
        <v>125</v>
      </c>
      <c r="F317" s="91" t="s">
        <v>500</v>
      </c>
      <c r="G317" s="174">
        <v>426200</v>
      </c>
    </row>
    <row r="318" spans="1:7" s="4" customFormat="1">
      <c r="A318" s="5">
        <v>328</v>
      </c>
      <c r="B318" s="89" t="s">
        <v>5</v>
      </c>
      <c r="C318" s="89" t="s">
        <v>358</v>
      </c>
      <c r="D318" s="89" t="s">
        <v>147</v>
      </c>
      <c r="E318" s="89" t="s">
        <v>0</v>
      </c>
      <c r="F318" s="91" t="s">
        <v>536</v>
      </c>
      <c r="G318" s="174">
        <v>9343809.2799999993</v>
      </c>
    </row>
    <row r="319" spans="1:7" s="4" customFormat="1" ht="26.4">
      <c r="A319" s="5">
        <v>330</v>
      </c>
      <c r="B319" s="89" t="s">
        <v>5</v>
      </c>
      <c r="C319" s="89" t="s">
        <v>358</v>
      </c>
      <c r="D319" s="89" t="s">
        <v>316</v>
      </c>
      <c r="E319" s="89" t="s">
        <v>0</v>
      </c>
      <c r="F319" s="91" t="s">
        <v>791</v>
      </c>
      <c r="G319" s="174">
        <v>432819.28</v>
      </c>
    </row>
    <row r="320" spans="1:7" ht="26.4">
      <c r="A320" s="5">
        <v>331</v>
      </c>
      <c r="B320" s="89" t="s">
        <v>5</v>
      </c>
      <c r="C320" s="89" t="s">
        <v>358</v>
      </c>
      <c r="D320" s="89" t="s">
        <v>331</v>
      </c>
      <c r="E320" s="89" t="s">
        <v>0</v>
      </c>
      <c r="F320" s="91" t="s">
        <v>526</v>
      </c>
      <c r="G320" s="174">
        <v>390100</v>
      </c>
    </row>
    <row r="321" spans="1:7" ht="60">
      <c r="A321" s="5">
        <v>332</v>
      </c>
      <c r="B321" s="89" t="s">
        <v>5</v>
      </c>
      <c r="C321" s="89" t="s">
        <v>358</v>
      </c>
      <c r="D321" s="89" t="s">
        <v>341</v>
      </c>
      <c r="E321" s="89" t="s">
        <v>0</v>
      </c>
      <c r="F321" s="124" t="s">
        <v>531</v>
      </c>
      <c r="G321" s="174">
        <v>390100</v>
      </c>
    </row>
    <row r="322" spans="1:7">
      <c r="A322" s="5">
        <v>333</v>
      </c>
      <c r="B322" s="89" t="s">
        <v>5</v>
      </c>
      <c r="C322" s="89" t="s">
        <v>358</v>
      </c>
      <c r="D322" s="89" t="s">
        <v>341</v>
      </c>
      <c r="E322" s="89" t="s">
        <v>125</v>
      </c>
      <c r="F322" s="91" t="s">
        <v>500</v>
      </c>
      <c r="G322" s="174">
        <v>390100</v>
      </c>
    </row>
    <row r="323" spans="1:7" ht="26.4">
      <c r="A323" s="5">
        <v>334</v>
      </c>
      <c r="B323" s="89" t="s">
        <v>5</v>
      </c>
      <c r="C323" s="89" t="s">
        <v>358</v>
      </c>
      <c r="D323" s="89" t="s">
        <v>360</v>
      </c>
      <c r="E323" s="89" t="s">
        <v>0</v>
      </c>
      <c r="F323" s="91" t="s">
        <v>537</v>
      </c>
      <c r="G323" s="174">
        <v>42719.28</v>
      </c>
    </row>
    <row r="324" spans="1:7">
      <c r="A324" s="5">
        <v>335</v>
      </c>
      <c r="B324" s="89" t="s">
        <v>5</v>
      </c>
      <c r="C324" s="89" t="s">
        <v>358</v>
      </c>
      <c r="D324" s="89" t="s">
        <v>364</v>
      </c>
      <c r="E324" s="89" t="s">
        <v>0</v>
      </c>
      <c r="F324" s="91" t="s">
        <v>538</v>
      </c>
      <c r="G324" s="174">
        <v>42719.28</v>
      </c>
    </row>
    <row r="325" spans="1:7" ht="26.4">
      <c r="A325" s="5">
        <v>336</v>
      </c>
      <c r="B325" s="89" t="s">
        <v>5</v>
      </c>
      <c r="C325" s="89" t="s">
        <v>358</v>
      </c>
      <c r="D325" s="89" t="s">
        <v>364</v>
      </c>
      <c r="E325" s="89" t="s">
        <v>2</v>
      </c>
      <c r="F325" s="91" t="s">
        <v>438</v>
      </c>
      <c r="G325" s="174">
        <v>42719.28</v>
      </c>
    </row>
    <row r="326" spans="1:7" s="4" customFormat="1" ht="26.4">
      <c r="A326" s="5">
        <v>337</v>
      </c>
      <c r="B326" s="89" t="s">
        <v>5</v>
      </c>
      <c r="C326" s="89" t="s">
        <v>358</v>
      </c>
      <c r="D326" s="89" t="s">
        <v>351</v>
      </c>
      <c r="E326" s="89" t="s">
        <v>0</v>
      </c>
      <c r="F326" s="91" t="s">
        <v>1022</v>
      </c>
      <c r="G326" s="174">
        <v>8910990</v>
      </c>
    </row>
    <row r="327" spans="1:7" ht="26.4">
      <c r="A327" s="5">
        <v>338</v>
      </c>
      <c r="B327" s="89" t="s">
        <v>5</v>
      </c>
      <c r="C327" s="89" t="s">
        <v>358</v>
      </c>
      <c r="D327" s="89" t="s">
        <v>365</v>
      </c>
      <c r="E327" s="89" t="s">
        <v>0</v>
      </c>
      <c r="F327" s="91" t="s">
        <v>543</v>
      </c>
      <c r="G327" s="174">
        <v>8697036</v>
      </c>
    </row>
    <row r="328" spans="1:7">
      <c r="A328" s="5">
        <v>339</v>
      </c>
      <c r="B328" s="89" t="s">
        <v>5</v>
      </c>
      <c r="C328" s="89" t="s">
        <v>358</v>
      </c>
      <c r="D328" s="89" t="s">
        <v>367</v>
      </c>
      <c r="E328" s="89" t="s">
        <v>0</v>
      </c>
      <c r="F328" s="91" t="s">
        <v>544</v>
      </c>
      <c r="G328" s="174">
        <v>441057</v>
      </c>
    </row>
    <row r="329" spans="1:7">
      <c r="A329" s="5">
        <v>340</v>
      </c>
      <c r="B329" s="89" t="s">
        <v>5</v>
      </c>
      <c r="C329" s="89" t="s">
        <v>358</v>
      </c>
      <c r="D329" s="89" t="s">
        <v>367</v>
      </c>
      <c r="E329" s="89" t="s">
        <v>3</v>
      </c>
      <c r="F329" s="91" t="s">
        <v>643</v>
      </c>
      <c r="G329" s="174">
        <v>426757</v>
      </c>
    </row>
    <row r="330" spans="1:7" ht="26.4">
      <c r="A330" s="5">
        <v>341</v>
      </c>
      <c r="B330" s="89" t="s">
        <v>5</v>
      </c>
      <c r="C330" s="89" t="s">
        <v>358</v>
      </c>
      <c r="D330" s="89" t="s">
        <v>367</v>
      </c>
      <c r="E330" s="89" t="s">
        <v>2</v>
      </c>
      <c r="F330" s="91" t="s">
        <v>438</v>
      </c>
      <c r="G330" s="174">
        <v>14300</v>
      </c>
    </row>
    <row r="331" spans="1:7" ht="26.4">
      <c r="A331" s="5">
        <v>342</v>
      </c>
      <c r="B331" s="89" t="s">
        <v>5</v>
      </c>
      <c r="C331" s="89" t="s">
        <v>358</v>
      </c>
      <c r="D331" s="89" t="s">
        <v>369</v>
      </c>
      <c r="E331" s="89" t="s">
        <v>0</v>
      </c>
      <c r="F331" s="91" t="s">
        <v>545</v>
      </c>
      <c r="G331" s="174">
        <v>8204379</v>
      </c>
    </row>
    <row r="332" spans="1:7">
      <c r="A332" s="5">
        <v>343</v>
      </c>
      <c r="B332" s="89" t="s">
        <v>5</v>
      </c>
      <c r="C332" s="89" t="s">
        <v>358</v>
      </c>
      <c r="D332" s="89" t="s">
        <v>369</v>
      </c>
      <c r="E332" s="89" t="s">
        <v>3</v>
      </c>
      <c r="F332" s="91" t="s">
        <v>643</v>
      </c>
      <c r="G332" s="174">
        <v>5415987</v>
      </c>
    </row>
    <row r="333" spans="1:7" ht="26.4">
      <c r="A333" s="5">
        <v>346</v>
      </c>
      <c r="B333" s="89" t="s">
        <v>5</v>
      </c>
      <c r="C333" s="89" t="s">
        <v>358</v>
      </c>
      <c r="D333" s="89" t="s">
        <v>369</v>
      </c>
      <c r="E333" s="89" t="s">
        <v>2</v>
      </c>
      <c r="F333" s="91" t="s">
        <v>438</v>
      </c>
      <c r="G333" s="174">
        <v>2689780</v>
      </c>
    </row>
    <row r="334" spans="1:7" s="4" customFormat="1">
      <c r="A334" s="5">
        <v>347</v>
      </c>
      <c r="B334" s="89" t="s">
        <v>5</v>
      </c>
      <c r="C334" s="89" t="s">
        <v>358</v>
      </c>
      <c r="D334" s="89" t="s">
        <v>369</v>
      </c>
      <c r="E334" s="89" t="s">
        <v>160</v>
      </c>
      <c r="F334" s="91" t="s">
        <v>439</v>
      </c>
      <c r="G334" s="174">
        <v>98612</v>
      </c>
    </row>
    <row r="335" spans="1:7" ht="39.6">
      <c r="A335" s="5">
        <v>348</v>
      </c>
      <c r="B335" s="89" t="s">
        <v>5</v>
      </c>
      <c r="C335" s="89" t="s">
        <v>358</v>
      </c>
      <c r="D335" s="89" t="s">
        <v>876</v>
      </c>
      <c r="E335" s="89" t="s">
        <v>0</v>
      </c>
      <c r="F335" s="91" t="s">
        <v>875</v>
      </c>
      <c r="G335" s="174">
        <v>21600</v>
      </c>
    </row>
    <row r="336" spans="1:7" ht="26.4">
      <c r="A336" s="5">
        <v>349</v>
      </c>
      <c r="B336" s="89" t="s">
        <v>5</v>
      </c>
      <c r="C336" s="89" t="s">
        <v>358</v>
      </c>
      <c r="D336" s="89" t="s">
        <v>876</v>
      </c>
      <c r="E336" s="89" t="s">
        <v>2</v>
      </c>
      <c r="F336" s="91" t="s">
        <v>438</v>
      </c>
      <c r="G336" s="174">
        <v>21600</v>
      </c>
    </row>
    <row r="337" spans="1:7" ht="39.6">
      <c r="A337" s="5">
        <v>350</v>
      </c>
      <c r="B337" s="89" t="s">
        <v>5</v>
      </c>
      <c r="C337" s="89" t="s">
        <v>358</v>
      </c>
      <c r="D337" s="89" t="s">
        <v>878</v>
      </c>
      <c r="E337" s="89" t="s">
        <v>0</v>
      </c>
      <c r="F337" s="91" t="s">
        <v>877</v>
      </c>
      <c r="G337" s="174">
        <v>30000</v>
      </c>
    </row>
    <row r="338" spans="1:7" s="4" customFormat="1" ht="26.4">
      <c r="A338" s="5">
        <v>351</v>
      </c>
      <c r="B338" s="89" t="s">
        <v>5</v>
      </c>
      <c r="C338" s="89" t="s">
        <v>358</v>
      </c>
      <c r="D338" s="89" t="s">
        <v>878</v>
      </c>
      <c r="E338" s="89" t="s">
        <v>2</v>
      </c>
      <c r="F338" s="91" t="s">
        <v>438</v>
      </c>
      <c r="G338" s="174">
        <v>30000</v>
      </c>
    </row>
    <row r="339" spans="1:7" ht="26.4">
      <c r="A339" s="5">
        <v>352</v>
      </c>
      <c r="B339" s="89" t="s">
        <v>5</v>
      </c>
      <c r="C339" s="89" t="s">
        <v>358</v>
      </c>
      <c r="D339" s="89" t="s">
        <v>352</v>
      </c>
      <c r="E339" s="89" t="s">
        <v>0</v>
      </c>
      <c r="F339" s="91" t="s">
        <v>540</v>
      </c>
      <c r="G339" s="174">
        <v>113954</v>
      </c>
    </row>
    <row r="340" spans="1:7" s="4" customFormat="1" ht="26.4">
      <c r="A340" s="5">
        <v>353</v>
      </c>
      <c r="B340" s="89" t="s">
        <v>5</v>
      </c>
      <c r="C340" s="89" t="s">
        <v>358</v>
      </c>
      <c r="D340" s="89" t="s">
        <v>880</v>
      </c>
      <c r="E340" s="89" t="s">
        <v>0</v>
      </c>
      <c r="F340" s="91" t="s">
        <v>879</v>
      </c>
      <c r="G340" s="174">
        <v>56977</v>
      </c>
    </row>
    <row r="341" spans="1:7" ht="26.4">
      <c r="A341" s="5">
        <v>354</v>
      </c>
      <c r="B341" s="89" t="s">
        <v>5</v>
      </c>
      <c r="C341" s="89" t="s">
        <v>358</v>
      </c>
      <c r="D341" s="89" t="s">
        <v>880</v>
      </c>
      <c r="E341" s="89" t="s">
        <v>2</v>
      </c>
      <c r="F341" s="91" t="s">
        <v>438</v>
      </c>
      <c r="G341" s="174">
        <v>56977</v>
      </c>
    </row>
    <row r="342" spans="1:7" ht="26.4">
      <c r="A342" s="5">
        <v>355</v>
      </c>
      <c r="B342" s="89" t="s">
        <v>5</v>
      </c>
      <c r="C342" s="89" t="s">
        <v>358</v>
      </c>
      <c r="D342" s="89" t="s">
        <v>882</v>
      </c>
      <c r="E342" s="89" t="s">
        <v>0</v>
      </c>
      <c r="F342" s="91" t="s">
        <v>881</v>
      </c>
      <c r="G342" s="174">
        <v>56977</v>
      </c>
    </row>
    <row r="343" spans="1:7" ht="26.4">
      <c r="A343" s="5">
        <v>356</v>
      </c>
      <c r="B343" s="89" t="s">
        <v>5</v>
      </c>
      <c r="C343" s="89" t="s">
        <v>358</v>
      </c>
      <c r="D343" s="89" t="s">
        <v>882</v>
      </c>
      <c r="E343" s="89" t="s">
        <v>2</v>
      </c>
      <c r="F343" s="91" t="s">
        <v>438</v>
      </c>
      <c r="G343" s="174">
        <v>56977</v>
      </c>
    </row>
    <row r="344" spans="1:7" ht="26.4">
      <c r="A344" s="5">
        <v>357</v>
      </c>
      <c r="B344" s="89" t="s">
        <v>5</v>
      </c>
      <c r="C344" s="89" t="s">
        <v>358</v>
      </c>
      <c r="D344" s="89" t="s">
        <v>373</v>
      </c>
      <c r="E344" s="89" t="s">
        <v>0</v>
      </c>
      <c r="F344" s="91" t="s">
        <v>1027</v>
      </c>
      <c r="G344" s="174">
        <v>50000</v>
      </c>
    </row>
    <row r="345" spans="1:7" ht="39.6">
      <c r="A345" s="5">
        <v>358</v>
      </c>
      <c r="B345" s="89" t="s">
        <v>5</v>
      </c>
      <c r="C345" s="89" t="s">
        <v>358</v>
      </c>
      <c r="D345" s="89" t="s">
        <v>374</v>
      </c>
      <c r="E345" s="89" t="s">
        <v>0</v>
      </c>
      <c r="F345" s="91" t="s">
        <v>547</v>
      </c>
      <c r="G345" s="174">
        <v>50000</v>
      </c>
    </row>
    <row r="346" spans="1:7" ht="26.4">
      <c r="A346" s="5">
        <v>359</v>
      </c>
      <c r="B346" s="89" t="s">
        <v>5</v>
      </c>
      <c r="C346" s="89" t="s">
        <v>358</v>
      </c>
      <c r="D346" s="89" t="s">
        <v>374</v>
      </c>
      <c r="E346" s="89" t="s">
        <v>2</v>
      </c>
      <c r="F346" s="91" t="s">
        <v>438</v>
      </c>
      <c r="G346" s="174">
        <v>50000</v>
      </c>
    </row>
    <row r="347" spans="1:7" ht="26.4">
      <c r="A347" s="5">
        <v>360</v>
      </c>
      <c r="B347" s="89" t="s">
        <v>5</v>
      </c>
      <c r="C347" s="89" t="s">
        <v>358</v>
      </c>
      <c r="D347" s="89" t="s">
        <v>725</v>
      </c>
      <c r="E347" s="89" t="s">
        <v>0</v>
      </c>
      <c r="F347" s="91" t="s">
        <v>796</v>
      </c>
      <c r="G347" s="174">
        <v>50000</v>
      </c>
    </row>
    <row r="348" spans="1:7" ht="26.4">
      <c r="A348" s="5">
        <v>361</v>
      </c>
      <c r="B348" s="89" t="s">
        <v>5</v>
      </c>
      <c r="C348" s="89" t="s">
        <v>358</v>
      </c>
      <c r="D348" s="89" t="s">
        <v>726</v>
      </c>
      <c r="E348" s="89" t="s">
        <v>0</v>
      </c>
      <c r="F348" s="91" t="s">
        <v>548</v>
      </c>
      <c r="G348" s="174">
        <v>50000</v>
      </c>
    </row>
    <row r="349" spans="1:7" ht="26.4">
      <c r="A349" s="5">
        <v>362</v>
      </c>
      <c r="B349" s="89" t="s">
        <v>5</v>
      </c>
      <c r="C349" s="89" t="s">
        <v>358</v>
      </c>
      <c r="D349" s="89" t="s">
        <v>726</v>
      </c>
      <c r="E349" s="89" t="s">
        <v>2</v>
      </c>
      <c r="F349" s="91" t="s">
        <v>438</v>
      </c>
      <c r="G349" s="174">
        <v>50000</v>
      </c>
    </row>
    <row r="350" spans="1:7">
      <c r="A350" s="5">
        <v>363</v>
      </c>
      <c r="B350" s="89" t="s">
        <v>5</v>
      </c>
      <c r="C350" s="89" t="s">
        <v>377</v>
      </c>
      <c r="D350" s="89" t="s">
        <v>147</v>
      </c>
      <c r="E350" s="89" t="s">
        <v>0</v>
      </c>
      <c r="F350" s="91" t="s">
        <v>539</v>
      </c>
      <c r="G350" s="174">
        <v>6194267</v>
      </c>
    </row>
    <row r="351" spans="1:7" ht="26.4">
      <c r="A351" s="5">
        <v>364</v>
      </c>
      <c r="B351" s="89" t="s">
        <v>5</v>
      </c>
      <c r="C351" s="89" t="s">
        <v>377</v>
      </c>
      <c r="D351" s="89" t="s">
        <v>316</v>
      </c>
      <c r="E351" s="89" t="s">
        <v>0</v>
      </c>
      <c r="F351" s="91" t="s">
        <v>791</v>
      </c>
      <c r="G351" s="174">
        <v>81400</v>
      </c>
    </row>
    <row r="352" spans="1:7" ht="26.4">
      <c r="A352" s="5">
        <v>365</v>
      </c>
      <c r="B352" s="89" t="s">
        <v>5</v>
      </c>
      <c r="C352" s="89" t="s">
        <v>377</v>
      </c>
      <c r="D352" s="89" t="s">
        <v>331</v>
      </c>
      <c r="E352" s="89" t="s">
        <v>0</v>
      </c>
      <c r="F352" s="91" t="s">
        <v>526</v>
      </c>
      <c r="G352" s="174">
        <v>81400</v>
      </c>
    </row>
    <row r="353" spans="1:7" ht="60">
      <c r="A353" s="5">
        <v>366</v>
      </c>
      <c r="B353" s="89" t="s">
        <v>5</v>
      </c>
      <c r="C353" s="89" t="s">
        <v>377</v>
      </c>
      <c r="D353" s="89" t="s">
        <v>633</v>
      </c>
      <c r="E353" s="89" t="s">
        <v>0</v>
      </c>
      <c r="F353" s="124" t="s">
        <v>664</v>
      </c>
      <c r="G353" s="174">
        <v>58000</v>
      </c>
    </row>
    <row r="354" spans="1:7">
      <c r="A354" s="5">
        <v>367</v>
      </c>
      <c r="B354" s="89" t="s">
        <v>5</v>
      </c>
      <c r="C354" s="89" t="s">
        <v>377</v>
      </c>
      <c r="D354" s="89" t="s">
        <v>633</v>
      </c>
      <c r="E354" s="89" t="s">
        <v>125</v>
      </c>
      <c r="F354" s="91" t="s">
        <v>500</v>
      </c>
      <c r="G354" s="174">
        <v>58000</v>
      </c>
    </row>
    <row r="355" spans="1:7" ht="60">
      <c r="A355" s="5">
        <v>368</v>
      </c>
      <c r="B355" s="89" t="s">
        <v>5</v>
      </c>
      <c r="C355" s="89" t="s">
        <v>377</v>
      </c>
      <c r="D355" s="89" t="s">
        <v>341</v>
      </c>
      <c r="E355" s="89" t="s">
        <v>0</v>
      </c>
      <c r="F355" s="124" t="s">
        <v>531</v>
      </c>
      <c r="G355" s="174">
        <v>23400</v>
      </c>
    </row>
    <row r="356" spans="1:7">
      <c r="A356" s="5">
        <v>369</v>
      </c>
      <c r="B356" s="89" t="s">
        <v>5</v>
      </c>
      <c r="C356" s="89" t="s">
        <v>377</v>
      </c>
      <c r="D356" s="89" t="s">
        <v>341</v>
      </c>
      <c r="E356" s="89" t="s">
        <v>125</v>
      </c>
      <c r="F356" s="91" t="s">
        <v>500</v>
      </c>
      <c r="G356" s="174">
        <v>23400</v>
      </c>
    </row>
    <row r="357" spans="1:7">
      <c r="A357" s="5">
        <v>370</v>
      </c>
      <c r="B357" s="89" t="s">
        <v>5</v>
      </c>
      <c r="C357" s="89" t="s">
        <v>377</v>
      </c>
      <c r="D357" s="89" t="s">
        <v>150</v>
      </c>
      <c r="E357" s="89" t="s">
        <v>0</v>
      </c>
      <c r="F357" s="91" t="s">
        <v>434</v>
      </c>
      <c r="G357" s="174">
        <v>6112867</v>
      </c>
    </row>
    <row r="358" spans="1:7">
      <c r="A358" s="5">
        <v>371</v>
      </c>
      <c r="B358" s="89" t="s">
        <v>5</v>
      </c>
      <c r="C358" s="89" t="s">
        <v>377</v>
      </c>
      <c r="D358" s="89" t="s">
        <v>192</v>
      </c>
      <c r="E358" s="89" t="s">
        <v>0</v>
      </c>
      <c r="F358" s="91" t="s">
        <v>451</v>
      </c>
      <c r="G358" s="174">
        <v>6007551.5499999998</v>
      </c>
    </row>
    <row r="359" spans="1:7">
      <c r="A359" s="5">
        <v>372</v>
      </c>
      <c r="B359" s="89" t="s">
        <v>5</v>
      </c>
      <c r="C359" s="89" t="s">
        <v>377</v>
      </c>
      <c r="D359" s="89" t="s">
        <v>192</v>
      </c>
      <c r="E359" s="89" t="s">
        <v>3</v>
      </c>
      <c r="F359" s="91" t="s">
        <v>643</v>
      </c>
      <c r="G359" s="174">
        <v>5286097.95</v>
      </c>
    </row>
    <row r="360" spans="1:7" ht="26.4">
      <c r="A360" s="5">
        <v>373</v>
      </c>
      <c r="B360" s="89" t="s">
        <v>5</v>
      </c>
      <c r="C360" s="89" t="s">
        <v>377</v>
      </c>
      <c r="D360" s="89" t="s">
        <v>192</v>
      </c>
      <c r="E360" s="89" t="s">
        <v>2</v>
      </c>
      <c r="F360" s="91" t="s">
        <v>438</v>
      </c>
      <c r="G360" s="174">
        <v>690628</v>
      </c>
    </row>
    <row r="361" spans="1:7" ht="26.4">
      <c r="A361" s="5">
        <v>374</v>
      </c>
      <c r="B361" s="89" t="s">
        <v>5</v>
      </c>
      <c r="C361" s="89" t="s">
        <v>377</v>
      </c>
      <c r="D361" s="89" t="s">
        <v>192</v>
      </c>
      <c r="E361" s="89" t="s">
        <v>200</v>
      </c>
      <c r="F361" s="91" t="s">
        <v>455</v>
      </c>
      <c r="G361" s="174">
        <v>30825.599999999999</v>
      </c>
    </row>
    <row r="362" spans="1:7" ht="26.4">
      <c r="A362" s="5">
        <v>375</v>
      </c>
      <c r="B362" s="89" t="s">
        <v>5</v>
      </c>
      <c r="C362" s="89" t="s">
        <v>377</v>
      </c>
      <c r="D362" s="89" t="s">
        <v>157</v>
      </c>
      <c r="E362" s="89" t="s">
        <v>0</v>
      </c>
      <c r="F362" s="91" t="s">
        <v>437</v>
      </c>
      <c r="G362" s="174">
        <v>105315.45</v>
      </c>
    </row>
    <row r="363" spans="1:7">
      <c r="A363" s="5">
        <v>376</v>
      </c>
      <c r="B363" s="89" t="s">
        <v>5</v>
      </c>
      <c r="C363" s="89" t="s">
        <v>377</v>
      </c>
      <c r="D363" s="89" t="s">
        <v>157</v>
      </c>
      <c r="E363" s="89" t="s">
        <v>1</v>
      </c>
      <c r="F363" s="91" t="s">
        <v>1023</v>
      </c>
      <c r="G363" s="174">
        <v>13731.45</v>
      </c>
    </row>
    <row r="364" spans="1:7" ht="26.4">
      <c r="A364" s="5">
        <v>377</v>
      </c>
      <c r="B364" s="89" t="s">
        <v>5</v>
      </c>
      <c r="C364" s="89" t="s">
        <v>377</v>
      </c>
      <c r="D364" s="89" t="s">
        <v>157</v>
      </c>
      <c r="E364" s="89" t="s">
        <v>200</v>
      </c>
      <c r="F364" s="91" t="s">
        <v>455</v>
      </c>
      <c r="G364" s="174">
        <v>91584</v>
      </c>
    </row>
    <row r="365" spans="1:7">
      <c r="A365" s="5">
        <v>378</v>
      </c>
      <c r="B365" s="89" t="s">
        <v>5</v>
      </c>
      <c r="C365" s="89" t="s">
        <v>379</v>
      </c>
      <c r="D365" s="89" t="s">
        <v>147</v>
      </c>
      <c r="E365" s="89" t="s">
        <v>0</v>
      </c>
      <c r="F365" s="91" t="s">
        <v>665</v>
      </c>
      <c r="G365" s="174">
        <v>27425859.68</v>
      </c>
    </row>
    <row r="366" spans="1:7">
      <c r="A366" s="5">
        <v>379</v>
      </c>
      <c r="B366" s="89" t="s">
        <v>5</v>
      </c>
      <c r="C366" s="89" t="s">
        <v>380</v>
      </c>
      <c r="D366" s="89" t="s">
        <v>147</v>
      </c>
      <c r="E366" s="89" t="s">
        <v>0</v>
      </c>
      <c r="F366" s="91" t="s">
        <v>549</v>
      </c>
      <c r="G366" s="174">
        <v>27425859.68</v>
      </c>
    </row>
    <row r="367" spans="1:7" ht="39.6">
      <c r="A367" s="5">
        <v>380</v>
      </c>
      <c r="B367" s="89" t="s">
        <v>5</v>
      </c>
      <c r="C367" s="89" t="s">
        <v>380</v>
      </c>
      <c r="D367" s="89" t="s">
        <v>249</v>
      </c>
      <c r="E367" s="89" t="s">
        <v>0</v>
      </c>
      <c r="F367" s="91" t="s">
        <v>921</v>
      </c>
      <c r="G367" s="174">
        <v>1180000</v>
      </c>
    </row>
    <row r="368" spans="1:7">
      <c r="A368" s="5">
        <v>381</v>
      </c>
      <c r="B368" s="89" t="s">
        <v>5</v>
      </c>
      <c r="C368" s="89" t="s">
        <v>380</v>
      </c>
      <c r="D368" s="89" t="s">
        <v>683</v>
      </c>
      <c r="E368" s="89" t="s">
        <v>0</v>
      </c>
      <c r="F368" s="91" t="s">
        <v>693</v>
      </c>
      <c r="G368" s="174">
        <v>1180000</v>
      </c>
    </row>
    <row r="369" spans="1:7" ht="26.4">
      <c r="A369" s="5">
        <v>382</v>
      </c>
      <c r="B369" s="89" t="s">
        <v>5</v>
      </c>
      <c r="C369" s="89" t="s">
        <v>380</v>
      </c>
      <c r="D369" s="89" t="s">
        <v>903</v>
      </c>
      <c r="E369" s="89" t="s">
        <v>0</v>
      </c>
      <c r="F369" s="91" t="s">
        <v>908</v>
      </c>
      <c r="G369" s="174">
        <v>1180000</v>
      </c>
    </row>
    <row r="370" spans="1:7">
      <c r="A370" s="5">
        <v>383</v>
      </c>
      <c r="B370" s="89" t="s">
        <v>5</v>
      </c>
      <c r="C370" s="89" t="s">
        <v>380</v>
      </c>
      <c r="D370" s="89" t="s">
        <v>903</v>
      </c>
      <c r="E370" s="89" t="s">
        <v>4</v>
      </c>
      <c r="F370" s="91" t="s">
        <v>507</v>
      </c>
      <c r="G370" s="174">
        <v>1180000</v>
      </c>
    </row>
    <row r="371" spans="1:7" ht="39.6">
      <c r="A371" s="5">
        <v>384</v>
      </c>
      <c r="B371" s="89" t="s">
        <v>5</v>
      </c>
      <c r="C371" s="89" t="s">
        <v>380</v>
      </c>
      <c r="D371" s="89" t="s">
        <v>351</v>
      </c>
      <c r="E371" s="89" t="s">
        <v>0</v>
      </c>
      <c r="F371" s="91" t="s">
        <v>794</v>
      </c>
      <c r="G371" s="174">
        <v>26026859.68</v>
      </c>
    </row>
    <row r="372" spans="1:7" ht="26.4">
      <c r="A372" s="5">
        <v>385</v>
      </c>
      <c r="B372" s="89" t="s">
        <v>5</v>
      </c>
      <c r="C372" s="89" t="s">
        <v>380</v>
      </c>
      <c r="D372" s="89" t="s">
        <v>382</v>
      </c>
      <c r="E372" s="89" t="s">
        <v>0</v>
      </c>
      <c r="F372" s="91" t="s">
        <v>550</v>
      </c>
      <c r="G372" s="174">
        <v>26026859.68</v>
      </c>
    </row>
    <row r="373" spans="1:7" ht="26.4">
      <c r="A373" s="5">
        <v>386</v>
      </c>
      <c r="B373" s="89" t="s">
        <v>5</v>
      </c>
      <c r="C373" s="89" t="s">
        <v>380</v>
      </c>
      <c r="D373" s="89" t="s">
        <v>384</v>
      </c>
      <c r="E373" s="89" t="s">
        <v>0</v>
      </c>
      <c r="F373" s="91" t="s">
        <v>551</v>
      </c>
      <c r="G373" s="174">
        <v>5997360</v>
      </c>
    </row>
    <row r="374" spans="1:7">
      <c r="A374" s="5">
        <v>387</v>
      </c>
      <c r="B374" s="89" t="s">
        <v>5</v>
      </c>
      <c r="C374" s="89" t="s">
        <v>380</v>
      </c>
      <c r="D374" s="89" t="s">
        <v>384</v>
      </c>
      <c r="E374" s="89" t="s">
        <v>125</v>
      </c>
      <c r="F374" s="91" t="s">
        <v>500</v>
      </c>
      <c r="G374" s="174">
        <v>5997360</v>
      </c>
    </row>
    <row r="375" spans="1:7" s="4" customFormat="1">
      <c r="A375" s="5">
        <v>388</v>
      </c>
      <c r="B375" s="89" t="s">
        <v>5</v>
      </c>
      <c r="C375" s="89" t="s">
        <v>380</v>
      </c>
      <c r="D375" s="89" t="s">
        <v>386</v>
      </c>
      <c r="E375" s="89" t="s">
        <v>0</v>
      </c>
      <c r="F375" s="91" t="s">
        <v>552</v>
      </c>
      <c r="G375" s="174">
        <v>16443285</v>
      </c>
    </row>
    <row r="376" spans="1:7" s="4" customFormat="1">
      <c r="A376" s="5">
        <v>389</v>
      </c>
      <c r="B376" s="89" t="s">
        <v>5</v>
      </c>
      <c r="C376" s="89" t="s">
        <v>380</v>
      </c>
      <c r="D376" s="89" t="s">
        <v>386</v>
      </c>
      <c r="E376" s="89" t="s">
        <v>125</v>
      </c>
      <c r="F376" s="91" t="s">
        <v>500</v>
      </c>
      <c r="G376" s="174">
        <v>16443285</v>
      </c>
    </row>
    <row r="377" spans="1:7" s="4" customFormat="1" ht="26.4">
      <c r="A377" s="5">
        <v>390</v>
      </c>
      <c r="B377" s="89" t="s">
        <v>5</v>
      </c>
      <c r="C377" s="89" t="s">
        <v>380</v>
      </c>
      <c r="D377" s="89" t="s">
        <v>388</v>
      </c>
      <c r="E377" s="89" t="s">
        <v>0</v>
      </c>
      <c r="F377" s="91" t="s">
        <v>553</v>
      </c>
      <c r="G377" s="174">
        <v>463191.68</v>
      </c>
    </row>
    <row r="378" spans="1:7">
      <c r="A378" s="5">
        <v>391</v>
      </c>
      <c r="B378" s="89" t="s">
        <v>5</v>
      </c>
      <c r="C378" s="89" t="s">
        <v>380</v>
      </c>
      <c r="D378" s="89" t="s">
        <v>388</v>
      </c>
      <c r="E378" s="89" t="s">
        <v>125</v>
      </c>
      <c r="F378" s="91" t="s">
        <v>500</v>
      </c>
      <c r="G378" s="174">
        <v>463191.68</v>
      </c>
    </row>
    <row r="379" spans="1:7" s="4" customFormat="1">
      <c r="A379" s="5">
        <v>392</v>
      </c>
      <c r="B379" s="89" t="s">
        <v>5</v>
      </c>
      <c r="C379" s="89" t="s">
        <v>380</v>
      </c>
      <c r="D379" s="89" t="s">
        <v>390</v>
      </c>
      <c r="E379" s="89" t="s">
        <v>0</v>
      </c>
      <c r="F379" s="91" t="s">
        <v>554</v>
      </c>
      <c r="G379" s="174">
        <v>3048023</v>
      </c>
    </row>
    <row r="380" spans="1:7" ht="26.4">
      <c r="A380" s="5">
        <v>393</v>
      </c>
      <c r="B380" s="89" t="s">
        <v>5</v>
      </c>
      <c r="C380" s="89" t="s">
        <v>380</v>
      </c>
      <c r="D380" s="89" t="s">
        <v>390</v>
      </c>
      <c r="E380" s="89" t="s">
        <v>2</v>
      </c>
      <c r="F380" s="91" t="s">
        <v>438</v>
      </c>
      <c r="G380" s="174">
        <v>3048023</v>
      </c>
    </row>
    <row r="381" spans="1:7" s="4" customFormat="1" ht="39.6">
      <c r="A381" s="5">
        <v>394</v>
      </c>
      <c r="B381" s="89" t="s">
        <v>5</v>
      </c>
      <c r="C381" s="89" t="s">
        <v>380</v>
      </c>
      <c r="D381" s="89" t="s">
        <v>883</v>
      </c>
      <c r="E381" s="89" t="s">
        <v>0</v>
      </c>
      <c r="F381" s="91" t="s">
        <v>800</v>
      </c>
      <c r="G381" s="174">
        <v>60000</v>
      </c>
    </row>
    <row r="382" spans="1:7" s="4" customFormat="1">
      <c r="A382" s="5">
        <v>395</v>
      </c>
      <c r="B382" s="89" t="s">
        <v>5</v>
      </c>
      <c r="C382" s="89" t="s">
        <v>380</v>
      </c>
      <c r="D382" s="89" t="s">
        <v>883</v>
      </c>
      <c r="E382" s="89" t="s">
        <v>125</v>
      </c>
      <c r="F382" s="91" t="s">
        <v>500</v>
      </c>
      <c r="G382" s="174">
        <v>60000</v>
      </c>
    </row>
    <row r="383" spans="1:7" s="4" customFormat="1" ht="39.6">
      <c r="A383" s="5">
        <v>396</v>
      </c>
      <c r="B383" s="89" t="s">
        <v>5</v>
      </c>
      <c r="C383" s="89" t="s">
        <v>380</v>
      </c>
      <c r="D383" s="89" t="s">
        <v>799</v>
      </c>
      <c r="E383" s="89" t="s">
        <v>0</v>
      </c>
      <c r="F383" s="91" t="s">
        <v>800</v>
      </c>
      <c r="G383" s="174">
        <v>15000</v>
      </c>
    </row>
    <row r="384" spans="1:7" s="4" customFormat="1">
      <c r="A384" s="5">
        <v>397</v>
      </c>
      <c r="B384" s="89" t="s">
        <v>5</v>
      </c>
      <c r="C384" s="89" t="s">
        <v>380</v>
      </c>
      <c r="D384" s="89" t="s">
        <v>799</v>
      </c>
      <c r="E384" s="89" t="s">
        <v>125</v>
      </c>
      <c r="F384" s="91" t="s">
        <v>500</v>
      </c>
      <c r="G384" s="174">
        <v>15000</v>
      </c>
    </row>
    <row r="385" spans="1:7">
      <c r="A385" s="5">
        <v>398</v>
      </c>
      <c r="B385" s="89" t="s">
        <v>5</v>
      </c>
      <c r="C385" s="89" t="s">
        <v>380</v>
      </c>
      <c r="D385" s="89" t="s">
        <v>150</v>
      </c>
      <c r="E385" s="89" t="s">
        <v>0</v>
      </c>
      <c r="F385" s="91" t="s">
        <v>434</v>
      </c>
      <c r="G385" s="174">
        <v>219000</v>
      </c>
    </row>
    <row r="386" spans="1:7" s="4" customFormat="1" ht="36">
      <c r="A386" s="5">
        <v>399</v>
      </c>
      <c r="B386" s="89" t="s">
        <v>5</v>
      </c>
      <c r="C386" s="89" t="s">
        <v>380</v>
      </c>
      <c r="D386" s="89" t="s">
        <v>995</v>
      </c>
      <c r="E386" s="89" t="s">
        <v>0</v>
      </c>
      <c r="F386" s="124" t="s">
        <v>996</v>
      </c>
      <c r="G386" s="174">
        <v>219000</v>
      </c>
    </row>
    <row r="387" spans="1:7" s="4" customFormat="1">
      <c r="A387" s="5">
        <v>400</v>
      </c>
      <c r="B387" s="89" t="s">
        <v>5</v>
      </c>
      <c r="C387" s="89" t="s">
        <v>380</v>
      </c>
      <c r="D387" s="89" t="s">
        <v>995</v>
      </c>
      <c r="E387" s="89" t="s">
        <v>125</v>
      </c>
      <c r="F387" s="91" t="s">
        <v>500</v>
      </c>
      <c r="G387" s="174">
        <v>219000</v>
      </c>
    </row>
    <row r="388" spans="1:7">
      <c r="A388" s="5">
        <v>401</v>
      </c>
      <c r="B388" s="89" t="s">
        <v>5</v>
      </c>
      <c r="C388" s="89" t="s">
        <v>392</v>
      </c>
      <c r="D388" s="89" t="s">
        <v>147</v>
      </c>
      <c r="E388" s="89" t="s">
        <v>0</v>
      </c>
      <c r="F388" s="91" t="s">
        <v>657</v>
      </c>
      <c r="G388" s="174">
        <v>39746072.789999999</v>
      </c>
    </row>
    <row r="389" spans="1:7" s="4" customFormat="1">
      <c r="A389" s="5">
        <v>402</v>
      </c>
      <c r="B389" s="89" t="s">
        <v>5</v>
      </c>
      <c r="C389" s="89" t="s">
        <v>393</v>
      </c>
      <c r="D389" s="89" t="s">
        <v>147</v>
      </c>
      <c r="E389" s="89" t="s">
        <v>0</v>
      </c>
      <c r="F389" s="91" t="s">
        <v>488</v>
      </c>
      <c r="G389" s="174">
        <v>34530440.600000001</v>
      </c>
    </row>
    <row r="390" spans="1:7" ht="39.6">
      <c r="A390" s="5">
        <v>403</v>
      </c>
      <c r="B390" s="89" t="s">
        <v>5</v>
      </c>
      <c r="C390" s="89" t="s">
        <v>393</v>
      </c>
      <c r="D390" s="89" t="s">
        <v>175</v>
      </c>
      <c r="E390" s="89" t="s">
        <v>0</v>
      </c>
      <c r="F390" s="91" t="s">
        <v>916</v>
      </c>
      <c r="G390" s="174">
        <v>55800</v>
      </c>
    </row>
    <row r="391" spans="1:7" ht="26.4">
      <c r="A391" s="5">
        <v>404</v>
      </c>
      <c r="B391" s="89" t="s">
        <v>5</v>
      </c>
      <c r="C391" s="89" t="s">
        <v>393</v>
      </c>
      <c r="D391" s="89" t="s">
        <v>727</v>
      </c>
      <c r="E391" s="89" t="s">
        <v>0</v>
      </c>
      <c r="F391" s="91" t="s">
        <v>489</v>
      </c>
      <c r="G391" s="174">
        <v>55800</v>
      </c>
    </row>
    <row r="392" spans="1:7" s="4" customFormat="1" ht="26.4">
      <c r="A392" s="5">
        <v>405</v>
      </c>
      <c r="B392" s="89" t="s">
        <v>5</v>
      </c>
      <c r="C392" s="89" t="s">
        <v>393</v>
      </c>
      <c r="D392" s="89" t="s">
        <v>728</v>
      </c>
      <c r="E392" s="89" t="s">
        <v>0</v>
      </c>
      <c r="F392" s="91" t="s">
        <v>490</v>
      </c>
      <c r="G392" s="174">
        <v>13950</v>
      </c>
    </row>
    <row r="393" spans="1:7" s="4" customFormat="1">
      <c r="A393" s="5">
        <v>406</v>
      </c>
      <c r="B393" s="89" t="s">
        <v>5</v>
      </c>
      <c r="C393" s="89" t="s">
        <v>393</v>
      </c>
      <c r="D393" s="89" t="s">
        <v>728</v>
      </c>
      <c r="E393" s="89" t="s">
        <v>397</v>
      </c>
      <c r="F393" s="91" t="s">
        <v>491</v>
      </c>
      <c r="G393" s="174">
        <v>13950</v>
      </c>
    </row>
    <row r="394" spans="1:7" s="4" customFormat="1" ht="26.4">
      <c r="A394" s="5">
        <v>407</v>
      </c>
      <c r="B394" s="89" t="s">
        <v>5</v>
      </c>
      <c r="C394" s="89" t="s">
        <v>393</v>
      </c>
      <c r="D394" s="89" t="s">
        <v>729</v>
      </c>
      <c r="E394" s="89" t="s">
        <v>0</v>
      </c>
      <c r="F394" s="91" t="s">
        <v>492</v>
      </c>
      <c r="G394" s="174">
        <v>41850</v>
      </c>
    </row>
    <row r="395" spans="1:7">
      <c r="A395" s="5">
        <v>408</v>
      </c>
      <c r="B395" s="89" t="s">
        <v>5</v>
      </c>
      <c r="C395" s="89" t="s">
        <v>393</v>
      </c>
      <c r="D395" s="89" t="s">
        <v>729</v>
      </c>
      <c r="E395" s="89" t="s">
        <v>397</v>
      </c>
      <c r="F395" s="91" t="s">
        <v>491</v>
      </c>
      <c r="G395" s="174">
        <v>41850</v>
      </c>
    </row>
    <row r="396" spans="1:7" ht="39.6">
      <c r="A396" s="5">
        <v>409</v>
      </c>
      <c r="B396" s="89" t="s">
        <v>5</v>
      </c>
      <c r="C396" s="89" t="s">
        <v>393</v>
      </c>
      <c r="D396" s="89" t="s">
        <v>249</v>
      </c>
      <c r="E396" s="89" t="s">
        <v>0</v>
      </c>
      <c r="F396" s="91" t="s">
        <v>921</v>
      </c>
      <c r="G396" s="174">
        <v>32748340.600000001</v>
      </c>
    </row>
    <row r="397" spans="1:7" s="4" customFormat="1" ht="26.4">
      <c r="A397" s="5">
        <v>410</v>
      </c>
      <c r="B397" s="89" t="s">
        <v>5</v>
      </c>
      <c r="C397" s="89" t="s">
        <v>393</v>
      </c>
      <c r="D397" s="89" t="s">
        <v>400</v>
      </c>
      <c r="E397" s="89" t="s">
        <v>0</v>
      </c>
      <c r="F397" s="91" t="s">
        <v>513</v>
      </c>
      <c r="G397" s="174">
        <v>32748340.600000001</v>
      </c>
    </row>
    <row r="398" spans="1:7" ht="84">
      <c r="A398" s="5">
        <v>411</v>
      </c>
      <c r="B398" s="89" t="s">
        <v>5</v>
      </c>
      <c r="C398" s="89" t="s">
        <v>393</v>
      </c>
      <c r="D398" s="89" t="s">
        <v>402</v>
      </c>
      <c r="E398" s="89" t="s">
        <v>0</v>
      </c>
      <c r="F398" s="124" t="s">
        <v>514</v>
      </c>
      <c r="G398" s="174">
        <v>13185795.960000001</v>
      </c>
    </row>
    <row r="399" spans="1:7" s="4" customFormat="1" ht="26.4">
      <c r="A399" s="5">
        <v>412</v>
      </c>
      <c r="B399" s="89" t="s">
        <v>5</v>
      </c>
      <c r="C399" s="89" t="s">
        <v>393</v>
      </c>
      <c r="D399" s="89" t="s">
        <v>402</v>
      </c>
      <c r="E399" s="89" t="s">
        <v>2</v>
      </c>
      <c r="F399" s="91" t="s">
        <v>438</v>
      </c>
      <c r="G399" s="174">
        <v>186000</v>
      </c>
    </row>
    <row r="400" spans="1:7" s="4" customFormat="1" ht="26.4">
      <c r="A400" s="5">
        <v>413</v>
      </c>
      <c r="B400" s="89" t="s">
        <v>5</v>
      </c>
      <c r="C400" s="89" t="s">
        <v>393</v>
      </c>
      <c r="D400" s="89" t="s">
        <v>402</v>
      </c>
      <c r="E400" s="89" t="s">
        <v>200</v>
      </c>
      <c r="F400" s="91" t="s">
        <v>455</v>
      </c>
      <c r="G400" s="174">
        <v>12999795.960000001</v>
      </c>
    </row>
    <row r="401" spans="1:7" ht="84">
      <c r="A401" s="5">
        <v>414</v>
      </c>
      <c r="B401" s="89" t="s">
        <v>5</v>
      </c>
      <c r="C401" s="89" t="s">
        <v>393</v>
      </c>
      <c r="D401" s="89" t="s">
        <v>404</v>
      </c>
      <c r="E401" s="89" t="s">
        <v>0</v>
      </c>
      <c r="F401" s="124" t="s">
        <v>515</v>
      </c>
      <c r="G401" s="174">
        <v>12644191.49</v>
      </c>
    </row>
    <row r="402" spans="1:7" ht="26.4">
      <c r="A402" s="5">
        <v>415</v>
      </c>
      <c r="B402" s="89" t="s">
        <v>5</v>
      </c>
      <c r="C402" s="89" t="s">
        <v>393</v>
      </c>
      <c r="D402" s="89" t="s">
        <v>404</v>
      </c>
      <c r="E402" s="89" t="s">
        <v>2</v>
      </c>
      <c r="F402" s="91" t="s">
        <v>438</v>
      </c>
      <c r="G402" s="174">
        <v>181000</v>
      </c>
    </row>
    <row r="403" spans="1:7" ht="26.4">
      <c r="A403" s="5">
        <v>416</v>
      </c>
      <c r="B403" s="89" t="s">
        <v>5</v>
      </c>
      <c r="C403" s="89" t="s">
        <v>393</v>
      </c>
      <c r="D403" s="89" t="s">
        <v>404</v>
      </c>
      <c r="E403" s="89" t="s">
        <v>200</v>
      </c>
      <c r="F403" s="91" t="s">
        <v>455</v>
      </c>
      <c r="G403" s="174">
        <v>12463191.49</v>
      </c>
    </row>
    <row r="404" spans="1:7" ht="84">
      <c r="A404" s="6">
        <v>417</v>
      </c>
      <c r="B404" s="89" t="s">
        <v>5</v>
      </c>
      <c r="C404" s="89" t="s">
        <v>393</v>
      </c>
      <c r="D404" s="89" t="s">
        <v>406</v>
      </c>
      <c r="E404" s="89" t="s">
        <v>0</v>
      </c>
      <c r="F404" s="124" t="s">
        <v>516</v>
      </c>
      <c r="G404" s="174">
        <v>6749200</v>
      </c>
    </row>
    <row r="405" spans="1:7" s="4" customFormat="1" ht="26.4">
      <c r="A405" s="5">
        <v>418</v>
      </c>
      <c r="B405" s="89" t="s">
        <v>5</v>
      </c>
      <c r="C405" s="89" t="s">
        <v>393</v>
      </c>
      <c r="D405" s="89" t="s">
        <v>406</v>
      </c>
      <c r="E405" s="89" t="s">
        <v>2</v>
      </c>
      <c r="F405" s="91" t="s">
        <v>438</v>
      </c>
      <c r="G405" s="174">
        <v>120000</v>
      </c>
    </row>
    <row r="406" spans="1:7" ht="26.4">
      <c r="A406" s="5">
        <v>419</v>
      </c>
      <c r="B406" s="89" t="s">
        <v>5</v>
      </c>
      <c r="C406" s="89" t="s">
        <v>393</v>
      </c>
      <c r="D406" s="89" t="s">
        <v>406</v>
      </c>
      <c r="E406" s="89" t="s">
        <v>200</v>
      </c>
      <c r="F406" s="91" t="s">
        <v>455</v>
      </c>
      <c r="G406" s="174">
        <v>6629200</v>
      </c>
    </row>
    <row r="407" spans="1:7" s="4" customFormat="1" ht="26.4">
      <c r="A407" s="5">
        <v>420</v>
      </c>
      <c r="B407" s="89" t="s">
        <v>5</v>
      </c>
      <c r="C407" s="89" t="s">
        <v>393</v>
      </c>
      <c r="D407" s="89" t="s">
        <v>408</v>
      </c>
      <c r="E407" s="89" t="s">
        <v>0</v>
      </c>
      <c r="F407" s="91" t="s">
        <v>517</v>
      </c>
      <c r="G407" s="174">
        <v>152453.15</v>
      </c>
    </row>
    <row r="408" spans="1:7" ht="26.4">
      <c r="A408" s="5">
        <v>421</v>
      </c>
      <c r="B408" s="89" t="s">
        <v>5</v>
      </c>
      <c r="C408" s="89" t="s">
        <v>393</v>
      </c>
      <c r="D408" s="89" t="s">
        <v>408</v>
      </c>
      <c r="E408" s="89" t="s">
        <v>2</v>
      </c>
      <c r="F408" s="91" t="s">
        <v>438</v>
      </c>
      <c r="G408" s="174">
        <v>2112.48</v>
      </c>
    </row>
    <row r="409" spans="1:7" s="4" customFormat="1" ht="26.4">
      <c r="A409" s="5">
        <v>422</v>
      </c>
      <c r="B409" s="89" t="s">
        <v>5</v>
      </c>
      <c r="C409" s="89" t="s">
        <v>393</v>
      </c>
      <c r="D409" s="89" t="s">
        <v>408</v>
      </c>
      <c r="E409" s="89" t="s">
        <v>200</v>
      </c>
      <c r="F409" s="91" t="s">
        <v>455</v>
      </c>
      <c r="G409" s="174">
        <v>150340.67000000001</v>
      </c>
    </row>
    <row r="410" spans="1:7" ht="96">
      <c r="A410" s="5">
        <v>423</v>
      </c>
      <c r="B410" s="89" t="s">
        <v>5</v>
      </c>
      <c r="C410" s="89" t="s">
        <v>393</v>
      </c>
      <c r="D410" s="89" t="s">
        <v>844</v>
      </c>
      <c r="E410" s="89" t="s">
        <v>0</v>
      </c>
      <c r="F410" s="124" t="s">
        <v>854</v>
      </c>
      <c r="G410" s="174">
        <v>16700</v>
      </c>
    </row>
    <row r="411" spans="1:7" ht="26.4">
      <c r="A411" s="5">
        <v>424</v>
      </c>
      <c r="B411" s="89" t="s">
        <v>5</v>
      </c>
      <c r="C411" s="89" t="s">
        <v>393</v>
      </c>
      <c r="D411" s="89" t="s">
        <v>844</v>
      </c>
      <c r="E411" s="89" t="s">
        <v>200</v>
      </c>
      <c r="F411" s="91" t="s">
        <v>455</v>
      </c>
      <c r="G411" s="174">
        <v>16700</v>
      </c>
    </row>
    <row r="412" spans="1:7" ht="39.6">
      <c r="A412" s="6">
        <v>425</v>
      </c>
      <c r="B412" s="89" t="s">
        <v>5</v>
      </c>
      <c r="C412" s="89" t="s">
        <v>393</v>
      </c>
      <c r="D412" s="89" t="s">
        <v>351</v>
      </c>
      <c r="E412" s="89" t="s">
        <v>0</v>
      </c>
      <c r="F412" s="91" t="s">
        <v>794</v>
      </c>
      <c r="G412" s="174">
        <v>1711300</v>
      </c>
    </row>
    <row r="413" spans="1:7">
      <c r="A413" s="5">
        <v>426</v>
      </c>
      <c r="B413" s="89" t="s">
        <v>5</v>
      </c>
      <c r="C413" s="89" t="s">
        <v>393</v>
      </c>
      <c r="D413" s="89" t="s">
        <v>410</v>
      </c>
      <c r="E413" s="89" t="s">
        <v>0</v>
      </c>
      <c r="F413" s="91" t="s">
        <v>555</v>
      </c>
      <c r="G413" s="174">
        <v>1711300</v>
      </c>
    </row>
    <row r="414" spans="1:7" ht="39.6">
      <c r="A414" s="5">
        <v>427</v>
      </c>
      <c r="B414" s="89" t="s">
        <v>5</v>
      </c>
      <c r="C414" s="89" t="s">
        <v>393</v>
      </c>
      <c r="D414" s="89" t="s">
        <v>412</v>
      </c>
      <c r="E414" s="89" t="s">
        <v>0</v>
      </c>
      <c r="F414" s="91" t="s">
        <v>556</v>
      </c>
      <c r="G414" s="174">
        <v>1711300</v>
      </c>
    </row>
    <row r="415" spans="1:7" s="4" customFormat="1" ht="26.4">
      <c r="A415" s="5">
        <v>428</v>
      </c>
      <c r="B415" s="89" t="s">
        <v>5</v>
      </c>
      <c r="C415" s="89" t="s">
        <v>393</v>
      </c>
      <c r="D415" s="89" t="s">
        <v>412</v>
      </c>
      <c r="E415" s="89" t="s">
        <v>200</v>
      </c>
      <c r="F415" s="91" t="s">
        <v>455</v>
      </c>
      <c r="G415" s="174">
        <v>1711300</v>
      </c>
    </row>
    <row r="416" spans="1:7">
      <c r="A416" s="5">
        <v>429</v>
      </c>
      <c r="B416" s="89" t="s">
        <v>5</v>
      </c>
      <c r="C416" s="89" t="s">
        <v>393</v>
      </c>
      <c r="D416" s="89" t="s">
        <v>150</v>
      </c>
      <c r="E416" s="89" t="s">
        <v>0</v>
      </c>
      <c r="F416" s="91" t="s">
        <v>434</v>
      </c>
      <c r="G416" s="174">
        <v>15000</v>
      </c>
    </row>
    <row r="417" spans="1:7" s="4" customFormat="1">
      <c r="A417" s="5">
        <v>430</v>
      </c>
      <c r="B417" s="89" t="s">
        <v>5</v>
      </c>
      <c r="C417" s="89" t="s">
        <v>393</v>
      </c>
      <c r="D417" s="89" t="s">
        <v>169</v>
      </c>
      <c r="E417" s="89" t="s">
        <v>0</v>
      </c>
      <c r="F417" s="91" t="s">
        <v>441</v>
      </c>
      <c r="G417" s="174">
        <v>15000</v>
      </c>
    </row>
    <row r="418" spans="1:7" ht="26.4">
      <c r="A418" s="5">
        <v>431</v>
      </c>
      <c r="B418" s="89" t="s">
        <v>5</v>
      </c>
      <c r="C418" s="89" t="s">
        <v>393</v>
      </c>
      <c r="D418" s="89" t="s">
        <v>169</v>
      </c>
      <c r="E418" s="89" t="s">
        <v>200</v>
      </c>
      <c r="F418" s="91" t="s">
        <v>455</v>
      </c>
      <c r="G418" s="174">
        <v>15000</v>
      </c>
    </row>
    <row r="419" spans="1:7">
      <c r="A419" s="5">
        <v>432</v>
      </c>
      <c r="B419" s="89" t="s">
        <v>5</v>
      </c>
      <c r="C419" s="89" t="s">
        <v>913</v>
      </c>
      <c r="D419" s="89" t="s">
        <v>147</v>
      </c>
      <c r="E419" s="89" t="s">
        <v>0</v>
      </c>
      <c r="F419" s="91" t="s">
        <v>914</v>
      </c>
      <c r="G419" s="174">
        <v>3271519.64</v>
      </c>
    </row>
    <row r="420" spans="1:7" ht="26.4">
      <c r="A420" s="5">
        <v>433</v>
      </c>
      <c r="B420" s="89" t="s">
        <v>5</v>
      </c>
      <c r="C420" s="89" t="s">
        <v>913</v>
      </c>
      <c r="D420" s="89" t="s">
        <v>316</v>
      </c>
      <c r="E420" s="89" t="s">
        <v>0</v>
      </c>
      <c r="F420" s="91" t="s">
        <v>791</v>
      </c>
      <c r="G420" s="174">
        <v>3271519.64</v>
      </c>
    </row>
    <row r="421" spans="1:7" ht="26.4">
      <c r="A421" s="5">
        <v>434</v>
      </c>
      <c r="B421" s="89" t="s">
        <v>5</v>
      </c>
      <c r="C421" s="89" t="s">
        <v>913</v>
      </c>
      <c r="D421" s="89" t="s">
        <v>331</v>
      </c>
      <c r="E421" s="89" t="s">
        <v>0</v>
      </c>
      <c r="F421" s="91" t="s">
        <v>526</v>
      </c>
      <c r="G421" s="174">
        <v>3271519.64</v>
      </c>
    </row>
    <row r="422" spans="1:7" ht="26.4">
      <c r="A422" s="5">
        <v>435</v>
      </c>
      <c r="B422" s="89" t="s">
        <v>5</v>
      </c>
      <c r="C422" s="89" t="s">
        <v>913</v>
      </c>
      <c r="D422" s="89" t="s">
        <v>337</v>
      </c>
      <c r="E422" s="89" t="s">
        <v>0</v>
      </c>
      <c r="F422" s="91" t="s">
        <v>529</v>
      </c>
      <c r="G422" s="174">
        <v>3271519.64</v>
      </c>
    </row>
    <row r="423" spans="1:7">
      <c r="A423" s="5">
        <v>436</v>
      </c>
      <c r="B423" s="89" t="s">
        <v>5</v>
      </c>
      <c r="C423" s="89" t="s">
        <v>913</v>
      </c>
      <c r="D423" s="89" t="s">
        <v>337</v>
      </c>
      <c r="E423" s="89" t="s">
        <v>125</v>
      </c>
      <c r="F423" s="91" t="s">
        <v>500</v>
      </c>
      <c r="G423" s="174">
        <v>3271519.64</v>
      </c>
    </row>
    <row r="424" spans="1:7">
      <c r="A424" s="5">
        <v>437</v>
      </c>
      <c r="B424" s="89" t="s">
        <v>5</v>
      </c>
      <c r="C424" s="89" t="s">
        <v>414</v>
      </c>
      <c r="D424" s="89" t="s">
        <v>147</v>
      </c>
      <c r="E424" s="89" t="s">
        <v>0</v>
      </c>
      <c r="F424" s="91" t="s">
        <v>493</v>
      </c>
      <c r="G424" s="174">
        <v>1944112.55</v>
      </c>
    </row>
    <row r="425" spans="1:7" ht="39.6">
      <c r="A425" s="5">
        <v>438</v>
      </c>
      <c r="B425" s="89" t="s">
        <v>5</v>
      </c>
      <c r="C425" s="89" t="s">
        <v>414</v>
      </c>
      <c r="D425" s="89" t="s">
        <v>175</v>
      </c>
      <c r="E425" s="89" t="s">
        <v>0</v>
      </c>
      <c r="F425" s="91" t="s">
        <v>916</v>
      </c>
      <c r="G425" s="174">
        <v>207600</v>
      </c>
    </row>
    <row r="426" spans="1:7" ht="26.4">
      <c r="A426" s="5">
        <v>439</v>
      </c>
      <c r="B426" s="89" t="s">
        <v>5</v>
      </c>
      <c r="C426" s="89" t="s">
        <v>414</v>
      </c>
      <c r="D426" s="89" t="s">
        <v>727</v>
      </c>
      <c r="E426" s="89" t="s">
        <v>0</v>
      </c>
      <c r="F426" s="91" t="s">
        <v>489</v>
      </c>
      <c r="G426" s="174">
        <v>207600</v>
      </c>
    </row>
    <row r="427" spans="1:7" s="4" customFormat="1" ht="26.4">
      <c r="A427" s="5">
        <v>440</v>
      </c>
      <c r="B427" s="89" t="s">
        <v>5</v>
      </c>
      <c r="C427" s="89" t="s">
        <v>414</v>
      </c>
      <c r="D427" s="89" t="s">
        <v>730</v>
      </c>
      <c r="E427" s="89" t="s">
        <v>0</v>
      </c>
      <c r="F427" s="91" t="s">
        <v>494</v>
      </c>
      <c r="G427" s="174">
        <v>207600</v>
      </c>
    </row>
    <row r="428" spans="1:7" ht="26.4">
      <c r="A428" s="5">
        <v>441</v>
      </c>
      <c r="B428" s="89" t="s">
        <v>5</v>
      </c>
      <c r="C428" s="89" t="s">
        <v>414</v>
      </c>
      <c r="D428" s="89" t="s">
        <v>730</v>
      </c>
      <c r="E428" s="89" t="s">
        <v>229</v>
      </c>
      <c r="F428" s="91" t="s">
        <v>465</v>
      </c>
      <c r="G428" s="174">
        <v>207600</v>
      </c>
    </row>
    <row r="429" spans="1:7" ht="39.6">
      <c r="A429" s="5">
        <v>442</v>
      </c>
      <c r="B429" s="89" t="s">
        <v>5</v>
      </c>
      <c r="C429" s="89" t="s">
        <v>414</v>
      </c>
      <c r="D429" s="89" t="s">
        <v>249</v>
      </c>
      <c r="E429" s="89" t="s">
        <v>0</v>
      </c>
      <c r="F429" s="91" t="s">
        <v>921</v>
      </c>
      <c r="G429" s="174">
        <v>1736512.55</v>
      </c>
    </row>
    <row r="430" spans="1:7" ht="26.4">
      <c r="A430" s="5">
        <v>443</v>
      </c>
      <c r="B430" s="89" t="s">
        <v>5</v>
      </c>
      <c r="C430" s="89" t="s">
        <v>414</v>
      </c>
      <c r="D430" s="89" t="s">
        <v>400</v>
      </c>
      <c r="E430" s="89" t="s">
        <v>0</v>
      </c>
      <c r="F430" s="91" t="s">
        <v>513</v>
      </c>
      <c r="G430" s="174">
        <v>1736512.55</v>
      </c>
    </row>
    <row r="431" spans="1:7" ht="84">
      <c r="A431" s="6">
        <v>446</v>
      </c>
      <c r="B431" s="89" t="s">
        <v>5</v>
      </c>
      <c r="C431" s="89" t="s">
        <v>414</v>
      </c>
      <c r="D431" s="89" t="s">
        <v>402</v>
      </c>
      <c r="E431" s="89" t="s">
        <v>0</v>
      </c>
      <c r="F431" s="124" t="s">
        <v>514</v>
      </c>
      <c r="G431" s="174">
        <v>526804.04</v>
      </c>
    </row>
    <row r="432" spans="1:7">
      <c r="A432" s="5">
        <v>447</v>
      </c>
      <c r="B432" s="89" t="s">
        <v>5</v>
      </c>
      <c r="C432" s="89" t="s">
        <v>414</v>
      </c>
      <c r="D432" s="89" t="s">
        <v>402</v>
      </c>
      <c r="E432" s="89" t="s">
        <v>3</v>
      </c>
      <c r="F432" s="91" t="s">
        <v>643</v>
      </c>
      <c r="G432" s="174">
        <v>519601.54</v>
      </c>
    </row>
    <row r="433" spans="1:7" s="4" customFormat="1" ht="26.4">
      <c r="A433" s="5">
        <v>448</v>
      </c>
      <c r="B433" s="89" t="s">
        <v>5</v>
      </c>
      <c r="C433" s="89" t="s">
        <v>414</v>
      </c>
      <c r="D433" s="89" t="s">
        <v>402</v>
      </c>
      <c r="E433" s="89" t="s">
        <v>2</v>
      </c>
      <c r="F433" s="91" t="s">
        <v>438</v>
      </c>
      <c r="G433" s="174">
        <v>7202.5</v>
      </c>
    </row>
    <row r="434" spans="1:7" ht="84">
      <c r="A434" s="5">
        <v>449</v>
      </c>
      <c r="B434" s="89" t="s">
        <v>5</v>
      </c>
      <c r="C434" s="89" t="s">
        <v>414</v>
      </c>
      <c r="D434" s="89" t="s">
        <v>404</v>
      </c>
      <c r="E434" s="89" t="s">
        <v>0</v>
      </c>
      <c r="F434" s="124" t="s">
        <v>515</v>
      </c>
      <c r="G434" s="174">
        <v>1209708.51</v>
      </c>
    </row>
    <row r="435" spans="1:7">
      <c r="A435" s="5">
        <v>450</v>
      </c>
      <c r="B435" s="89" t="s">
        <v>5</v>
      </c>
      <c r="C435" s="89" t="s">
        <v>414</v>
      </c>
      <c r="D435" s="89" t="s">
        <v>404</v>
      </c>
      <c r="E435" s="89" t="s">
        <v>3</v>
      </c>
      <c r="F435" s="91" t="s">
        <v>643</v>
      </c>
      <c r="G435" s="174">
        <v>1089605.1599999999</v>
      </c>
    </row>
    <row r="436" spans="1:7" ht="26.4">
      <c r="A436" s="5">
        <v>451</v>
      </c>
      <c r="B436" s="89" t="s">
        <v>5</v>
      </c>
      <c r="C436" s="89" t="s">
        <v>414</v>
      </c>
      <c r="D436" s="89" t="s">
        <v>404</v>
      </c>
      <c r="E436" s="89" t="s">
        <v>2</v>
      </c>
      <c r="F436" s="91" t="s">
        <v>438</v>
      </c>
      <c r="G436" s="174">
        <v>120103.35</v>
      </c>
    </row>
    <row r="437" spans="1:7">
      <c r="A437" s="5">
        <v>452</v>
      </c>
      <c r="B437" s="89" t="s">
        <v>5</v>
      </c>
      <c r="C437" s="89" t="s">
        <v>417</v>
      </c>
      <c r="D437" s="89" t="s">
        <v>147</v>
      </c>
      <c r="E437" s="89" t="s">
        <v>0</v>
      </c>
      <c r="F437" s="91" t="s">
        <v>666</v>
      </c>
      <c r="G437" s="174">
        <v>10841791.710000001</v>
      </c>
    </row>
    <row r="438" spans="1:7">
      <c r="A438" s="5">
        <v>453</v>
      </c>
      <c r="B438" s="89" t="s">
        <v>5</v>
      </c>
      <c r="C438" s="89" t="s">
        <v>709</v>
      </c>
      <c r="D438" s="89" t="s">
        <v>147</v>
      </c>
      <c r="E438" s="89" t="s">
        <v>0</v>
      </c>
      <c r="F438" s="91" t="s">
        <v>718</v>
      </c>
      <c r="G438" s="174">
        <v>10841791.710000001</v>
      </c>
    </row>
    <row r="439" spans="1:7" ht="39.6">
      <c r="A439" s="5">
        <v>454</v>
      </c>
      <c r="B439" s="89" t="s">
        <v>5</v>
      </c>
      <c r="C439" s="89" t="s">
        <v>709</v>
      </c>
      <c r="D439" s="89" t="s">
        <v>249</v>
      </c>
      <c r="E439" s="89" t="s">
        <v>0</v>
      </c>
      <c r="F439" s="91" t="s">
        <v>921</v>
      </c>
      <c r="G439" s="174">
        <v>3780000</v>
      </c>
    </row>
    <row r="440" spans="1:7" ht="26.4">
      <c r="A440" s="5">
        <v>455</v>
      </c>
      <c r="B440" s="89" t="s">
        <v>5</v>
      </c>
      <c r="C440" s="89" t="s">
        <v>709</v>
      </c>
      <c r="D440" s="89" t="s">
        <v>685</v>
      </c>
      <c r="E440" s="89" t="s">
        <v>0</v>
      </c>
      <c r="F440" s="91" t="s">
        <v>694</v>
      </c>
      <c r="G440" s="174">
        <v>3780000</v>
      </c>
    </row>
    <row r="441" spans="1:7" ht="26.4">
      <c r="A441" s="5">
        <v>456</v>
      </c>
      <c r="B441" s="89" t="s">
        <v>5</v>
      </c>
      <c r="C441" s="89" t="s">
        <v>709</v>
      </c>
      <c r="D441" s="89" t="s">
        <v>687</v>
      </c>
      <c r="E441" s="89" t="s">
        <v>0</v>
      </c>
      <c r="F441" s="91" t="s">
        <v>1028</v>
      </c>
      <c r="G441" s="174">
        <v>3780000</v>
      </c>
    </row>
    <row r="442" spans="1:7">
      <c r="A442" s="5">
        <v>457</v>
      </c>
      <c r="B442" s="89" t="s">
        <v>5</v>
      </c>
      <c r="C442" s="89" t="s">
        <v>709</v>
      </c>
      <c r="D442" s="89" t="s">
        <v>687</v>
      </c>
      <c r="E442" s="89" t="s">
        <v>4</v>
      </c>
      <c r="F442" s="91" t="s">
        <v>507</v>
      </c>
      <c r="G442" s="174">
        <v>3780000</v>
      </c>
    </row>
    <row r="443" spans="1:7" s="4" customFormat="1" ht="24">
      <c r="A443" s="5">
        <v>458</v>
      </c>
      <c r="B443" s="89" t="s">
        <v>5</v>
      </c>
      <c r="C443" s="89" t="s">
        <v>709</v>
      </c>
      <c r="D443" s="89" t="s">
        <v>351</v>
      </c>
      <c r="E443" s="89" t="s">
        <v>0</v>
      </c>
      <c r="F443" s="124" t="s">
        <v>794</v>
      </c>
      <c r="G443" s="174">
        <v>7061791.71</v>
      </c>
    </row>
    <row r="444" spans="1:7" ht="26.4">
      <c r="A444" s="5">
        <v>459</v>
      </c>
      <c r="B444" s="89" t="s">
        <v>5</v>
      </c>
      <c r="C444" s="89" t="s">
        <v>709</v>
      </c>
      <c r="D444" s="89" t="s">
        <v>418</v>
      </c>
      <c r="E444" s="89" t="s">
        <v>0</v>
      </c>
      <c r="F444" s="91" t="s">
        <v>557</v>
      </c>
      <c r="G444" s="174">
        <v>7061791.71</v>
      </c>
    </row>
    <row r="445" spans="1:7" ht="26.4">
      <c r="A445" s="5">
        <v>460</v>
      </c>
      <c r="B445" s="89" t="s">
        <v>5</v>
      </c>
      <c r="C445" s="89" t="s">
        <v>709</v>
      </c>
      <c r="D445" s="89" t="s">
        <v>420</v>
      </c>
      <c r="E445" s="89" t="s">
        <v>0</v>
      </c>
      <c r="F445" s="91" t="s">
        <v>558</v>
      </c>
      <c r="G445" s="174">
        <v>6162394</v>
      </c>
    </row>
    <row r="446" spans="1:7">
      <c r="A446" s="5">
        <v>461</v>
      </c>
      <c r="B446" s="89" t="s">
        <v>5</v>
      </c>
      <c r="C446" s="89" t="s">
        <v>709</v>
      </c>
      <c r="D446" s="89" t="s">
        <v>420</v>
      </c>
      <c r="E446" s="89" t="s">
        <v>125</v>
      </c>
      <c r="F446" s="91" t="s">
        <v>500</v>
      </c>
      <c r="G446" s="174">
        <v>6162394</v>
      </c>
    </row>
    <row r="447" spans="1:7" ht="26.4">
      <c r="A447" s="5">
        <v>462</v>
      </c>
      <c r="B447" s="89" t="s">
        <v>5</v>
      </c>
      <c r="C447" s="89" t="s">
        <v>709</v>
      </c>
      <c r="D447" s="89" t="s">
        <v>915</v>
      </c>
      <c r="E447" s="89" t="s">
        <v>0</v>
      </c>
      <c r="F447" s="91" t="s">
        <v>719</v>
      </c>
      <c r="G447" s="174">
        <v>3800</v>
      </c>
    </row>
    <row r="448" spans="1:7">
      <c r="A448" s="5">
        <v>463</v>
      </c>
      <c r="B448" s="89" t="s">
        <v>5</v>
      </c>
      <c r="C448" s="89" t="s">
        <v>709</v>
      </c>
      <c r="D448" s="89" t="s">
        <v>915</v>
      </c>
      <c r="E448" s="89" t="s">
        <v>125</v>
      </c>
      <c r="F448" s="91" t="s">
        <v>500</v>
      </c>
      <c r="G448" s="174">
        <v>3800</v>
      </c>
    </row>
    <row r="449" spans="1:7" ht="26.4">
      <c r="A449" s="5">
        <v>464</v>
      </c>
      <c r="B449" s="89" t="s">
        <v>5</v>
      </c>
      <c r="C449" s="89" t="s">
        <v>709</v>
      </c>
      <c r="D449" s="89" t="s">
        <v>905</v>
      </c>
      <c r="E449" s="89" t="s">
        <v>0</v>
      </c>
      <c r="F449" s="91" t="s">
        <v>909</v>
      </c>
      <c r="G449" s="174">
        <v>724897.71</v>
      </c>
    </row>
    <row r="450" spans="1:7">
      <c r="A450" s="5">
        <v>465</v>
      </c>
      <c r="B450" s="89" t="s">
        <v>5</v>
      </c>
      <c r="C450" s="89" t="s">
        <v>709</v>
      </c>
      <c r="D450" s="89" t="s">
        <v>905</v>
      </c>
      <c r="E450" s="89" t="s">
        <v>125</v>
      </c>
      <c r="F450" s="91" t="s">
        <v>500</v>
      </c>
      <c r="G450" s="174">
        <v>724897.71</v>
      </c>
    </row>
    <row r="451" spans="1:7" s="4" customFormat="1" ht="26.4">
      <c r="A451" s="5">
        <v>466</v>
      </c>
      <c r="B451" s="89" t="s">
        <v>5</v>
      </c>
      <c r="C451" s="89" t="s">
        <v>709</v>
      </c>
      <c r="D451" s="89" t="s">
        <v>884</v>
      </c>
      <c r="E451" s="89" t="s">
        <v>0</v>
      </c>
      <c r="F451" s="91" t="s">
        <v>719</v>
      </c>
      <c r="G451" s="174">
        <v>119500</v>
      </c>
    </row>
    <row r="452" spans="1:7">
      <c r="A452" s="5">
        <v>467</v>
      </c>
      <c r="B452" s="89" t="s">
        <v>5</v>
      </c>
      <c r="C452" s="89" t="s">
        <v>709</v>
      </c>
      <c r="D452" s="89" t="s">
        <v>884</v>
      </c>
      <c r="E452" s="89" t="s">
        <v>125</v>
      </c>
      <c r="F452" s="91" t="s">
        <v>500</v>
      </c>
      <c r="G452" s="174">
        <v>119500</v>
      </c>
    </row>
    <row r="453" spans="1:7" s="4" customFormat="1" ht="26.4">
      <c r="A453" s="5">
        <v>468</v>
      </c>
      <c r="B453" s="89" t="s">
        <v>5</v>
      </c>
      <c r="C453" s="89" t="s">
        <v>709</v>
      </c>
      <c r="D453" s="89" t="s">
        <v>885</v>
      </c>
      <c r="E453" s="89" t="s">
        <v>0</v>
      </c>
      <c r="F453" s="91" t="s">
        <v>719</v>
      </c>
      <c r="G453" s="174">
        <v>51200</v>
      </c>
    </row>
    <row r="454" spans="1:7">
      <c r="A454" s="5">
        <v>469</v>
      </c>
      <c r="B454" s="89" t="s">
        <v>5</v>
      </c>
      <c r="C454" s="89" t="s">
        <v>709</v>
      </c>
      <c r="D454" s="89" t="s">
        <v>885</v>
      </c>
      <c r="E454" s="89" t="s">
        <v>125</v>
      </c>
      <c r="F454" s="91" t="s">
        <v>500</v>
      </c>
      <c r="G454" s="174">
        <v>51200</v>
      </c>
    </row>
    <row r="455" spans="1:7">
      <c r="A455" s="5">
        <v>470</v>
      </c>
      <c r="B455" s="89" t="s">
        <v>5</v>
      </c>
      <c r="C455" s="89" t="s">
        <v>422</v>
      </c>
      <c r="D455" s="89" t="s">
        <v>147</v>
      </c>
      <c r="E455" s="89" t="s">
        <v>0</v>
      </c>
      <c r="F455" s="91" t="s">
        <v>658</v>
      </c>
      <c r="G455" s="174">
        <v>526000</v>
      </c>
    </row>
    <row r="456" spans="1:7">
      <c r="A456" s="5">
        <v>471</v>
      </c>
      <c r="B456" s="89" t="s">
        <v>5</v>
      </c>
      <c r="C456" s="89" t="s">
        <v>423</v>
      </c>
      <c r="D456" s="89" t="s">
        <v>147</v>
      </c>
      <c r="E456" s="89" t="s">
        <v>0</v>
      </c>
      <c r="F456" s="91" t="s">
        <v>495</v>
      </c>
      <c r="G456" s="174">
        <v>526000</v>
      </c>
    </row>
    <row r="457" spans="1:7" ht="24">
      <c r="A457" s="5">
        <v>472</v>
      </c>
      <c r="B457" s="89" t="s">
        <v>5</v>
      </c>
      <c r="C457" s="89" t="s">
        <v>423</v>
      </c>
      <c r="D457" s="89" t="s">
        <v>175</v>
      </c>
      <c r="E457" s="89" t="s">
        <v>0</v>
      </c>
      <c r="F457" s="124" t="s">
        <v>916</v>
      </c>
      <c r="G457" s="174">
        <v>526000</v>
      </c>
    </row>
    <row r="458" spans="1:7" ht="26.4">
      <c r="A458" s="5">
        <v>473</v>
      </c>
      <c r="B458" s="89" t="s">
        <v>5</v>
      </c>
      <c r="C458" s="89" t="s">
        <v>423</v>
      </c>
      <c r="D458" s="89" t="s">
        <v>425</v>
      </c>
      <c r="E458" s="89" t="s">
        <v>0</v>
      </c>
      <c r="F458" s="91" t="s">
        <v>496</v>
      </c>
      <c r="G458" s="174">
        <v>526000</v>
      </c>
    </row>
    <row r="459" spans="1:7" ht="26.4">
      <c r="A459" s="5">
        <v>474</v>
      </c>
      <c r="B459" s="89" t="s">
        <v>5</v>
      </c>
      <c r="C459" s="89" t="s">
        <v>423</v>
      </c>
      <c r="D459" s="89" t="s">
        <v>427</v>
      </c>
      <c r="E459" s="89" t="s">
        <v>0</v>
      </c>
      <c r="F459" s="91" t="s">
        <v>497</v>
      </c>
      <c r="G459" s="174">
        <v>526000</v>
      </c>
    </row>
    <row r="460" spans="1:7">
      <c r="A460" s="5">
        <v>475</v>
      </c>
      <c r="B460" s="89" t="s">
        <v>5</v>
      </c>
      <c r="C460" s="89" t="s">
        <v>423</v>
      </c>
      <c r="D460" s="89" t="s">
        <v>427</v>
      </c>
      <c r="E460" s="89" t="s">
        <v>429</v>
      </c>
      <c r="F460" s="91" t="s">
        <v>498</v>
      </c>
      <c r="G460" s="174">
        <v>526000</v>
      </c>
    </row>
    <row r="461" spans="1:7" s="4" customFormat="1">
      <c r="A461" s="3">
        <v>476</v>
      </c>
      <c r="B461" s="95" t="s">
        <v>559</v>
      </c>
      <c r="C461" s="95" t="s">
        <v>6</v>
      </c>
      <c r="D461" s="95" t="s">
        <v>147</v>
      </c>
      <c r="E461" s="95" t="s">
        <v>0</v>
      </c>
      <c r="F461" s="90" t="s">
        <v>560</v>
      </c>
      <c r="G461" s="173">
        <v>659451</v>
      </c>
    </row>
    <row r="462" spans="1:7">
      <c r="A462" s="5">
        <v>477</v>
      </c>
      <c r="B462" s="89" t="s">
        <v>559</v>
      </c>
      <c r="C462" s="89" t="s">
        <v>146</v>
      </c>
      <c r="D462" s="89" t="s">
        <v>147</v>
      </c>
      <c r="E462" s="89" t="s">
        <v>0</v>
      </c>
      <c r="F462" s="91" t="s">
        <v>639</v>
      </c>
      <c r="G462" s="174">
        <v>659451</v>
      </c>
    </row>
    <row r="463" spans="1:7" ht="24">
      <c r="A463" s="5">
        <v>478</v>
      </c>
      <c r="B463" s="89" t="s">
        <v>559</v>
      </c>
      <c r="C463" s="89" t="s">
        <v>155</v>
      </c>
      <c r="D463" s="89" t="s">
        <v>147</v>
      </c>
      <c r="E463" s="89" t="s">
        <v>0</v>
      </c>
      <c r="F463" s="124" t="s">
        <v>561</v>
      </c>
      <c r="G463" s="174">
        <v>659451</v>
      </c>
    </row>
    <row r="464" spans="1:7">
      <c r="A464" s="5">
        <v>479</v>
      </c>
      <c r="B464" s="89" t="s">
        <v>559</v>
      </c>
      <c r="C464" s="89" t="s">
        <v>155</v>
      </c>
      <c r="D464" s="89" t="s">
        <v>150</v>
      </c>
      <c r="E464" s="89" t="s">
        <v>0</v>
      </c>
      <c r="F464" s="91" t="s">
        <v>434</v>
      </c>
      <c r="G464" s="174">
        <v>659451</v>
      </c>
    </row>
    <row r="465" spans="1:7" s="4" customFormat="1" ht="26.4">
      <c r="A465" s="5">
        <v>480</v>
      </c>
      <c r="B465" s="89" t="s">
        <v>559</v>
      </c>
      <c r="C465" s="89" t="s">
        <v>155</v>
      </c>
      <c r="D465" s="89" t="s">
        <v>157</v>
      </c>
      <c r="E465" s="89" t="s">
        <v>0</v>
      </c>
      <c r="F465" s="91" t="s">
        <v>437</v>
      </c>
      <c r="G465" s="174">
        <v>659451</v>
      </c>
    </row>
    <row r="466" spans="1:7" ht="26.4">
      <c r="A466" s="5">
        <v>481</v>
      </c>
      <c r="B466" s="89" t="s">
        <v>559</v>
      </c>
      <c r="C466" s="89" t="s">
        <v>155</v>
      </c>
      <c r="D466" s="89" t="s">
        <v>157</v>
      </c>
      <c r="E466" s="89" t="s">
        <v>1</v>
      </c>
      <c r="F466" s="91" t="s">
        <v>436</v>
      </c>
      <c r="G466" s="174">
        <v>562021</v>
      </c>
    </row>
    <row r="467" spans="1:7" ht="26.4">
      <c r="A467" s="5">
        <v>482</v>
      </c>
      <c r="B467" s="89" t="s">
        <v>559</v>
      </c>
      <c r="C467" s="89" t="s">
        <v>155</v>
      </c>
      <c r="D467" s="89" t="s">
        <v>157</v>
      </c>
      <c r="E467" s="89" t="s">
        <v>2</v>
      </c>
      <c r="F467" s="91" t="s">
        <v>438</v>
      </c>
      <c r="G467" s="174">
        <v>97320</v>
      </c>
    </row>
    <row r="468" spans="1:7">
      <c r="A468" s="6">
        <v>483</v>
      </c>
      <c r="B468" s="89" t="s">
        <v>559</v>
      </c>
      <c r="C468" s="89" t="s">
        <v>155</v>
      </c>
      <c r="D468" s="89" t="s">
        <v>157</v>
      </c>
      <c r="E468" s="89" t="s">
        <v>160</v>
      </c>
      <c r="F468" s="91" t="s">
        <v>439</v>
      </c>
      <c r="G468" s="174">
        <v>110</v>
      </c>
    </row>
    <row r="469" spans="1:7" s="4" customFormat="1">
      <c r="A469" s="3">
        <v>484</v>
      </c>
      <c r="B469" s="95" t="s">
        <v>116</v>
      </c>
      <c r="C469" s="95" t="s">
        <v>6</v>
      </c>
      <c r="D469" s="95" t="s">
        <v>147</v>
      </c>
      <c r="E469" s="95" t="s">
        <v>0</v>
      </c>
      <c r="F469" s="90" t="s">
        <v>562</v>
      </c>
      <c r="G469" s="173">
        <v>1861827</v>
      </c>
    </row>
    <row r="470" spans="1:7">
      <c r="A470" s="5">
        <v>485</v>
      </c>
      <c r="B470" s="89" t="s">
        <v>116</v>
      </c>
      <c r="C470" s="89" t="s">
        <v>146</v>
      </c>
      <c r="D470" s="89" t="s">
        <v>147</v>
      </c>
      <c r="E470" s="89" t="s">
        <v>0</v>
      </c>
      <c r="F470" s="91" t="s">
        <v>639</v>
      </c>
      <c r="G470" s="174">
        <v>1861827</v>
      </c>
    </row>
    <row r="471" spans="1:7" s="4" customFormat="1" ht="26.4">
      <c r="A471" s="5">
        <v>486</v>
      </c>
      <c r="B471" s="89" t="s">
        <v>116</v>
      </c>
      <c r="C471" s="89" t="s">
        <v>163</v>
      </c>
      <c r="D471" s="89" t="s">
        <v>147</v>
      </c>
      <c r="E471" s="89" t="s">
        <v>0</v>
      </c>
      <c r="F471" s="91" t="s">
        <v>563</v>
      </c>
      <c r="G471" s="174">
        <v>1861827</v>
      </c>
    </row>
    <row r="472" spans="1:7">
      <c r="A472" s="5">
        <v>487</v>
      </c>
      <c r="B472" s="89" t="s">
        <v>116</v>
      </c>
      <c r="C472" s="89" t="s">
        <v>163</v>
      </c>
      <c r="D472" s="89" t="s">
        <v>150</v>
      </c>
      <c r="E472" s="89" t="s">
        <v>0</v>
      </c>
      <c r="F472" s="91" t="s">
        <v>434</v>
      </c>
      <c r="G472" s="174">
        <v>1861827</v>
      </c>
    </row>
    <row r="473" spans="1:7" s="4" customFormat="1">
      <c r="A473" s="5">
        <v>488</v>
      </c>
      <c r="B473" s="89" t="s">
        <v>116</v>
      </c>
      <c r="C473" s="89" t="s">
        <v>163</v>
      </c>
      <c r="D473" s="89" t="s">
        <v>165</v>
      </c>
      <c r="E473" s="89" t="s">
        <v>0</v>
      </c>
      <c r="F473" s="91" t="s">
        <v>564</v>
      </c>
      <c r="G473" s="174">
        <v>733712</v>
      </c>
    </row>
    <row r="474" spans="1:7">
      <c r="A474" s="5">
        <v>489</v>
      </c>
      <c r="B474" s="89" t="s">
        <v>116</v>
      </c>
      <c r="C474" s="89" t="s">
        <v>163</v>
      </c>
      <c r="D474" s="89" t="s">
        <v>165</v>
      </c>
      <c r="E474" s="89" t="s">
        <v>1</v>
      </c>
      <c r="F474" s="91" t="s">
        <v>1029</v>
      </c>
      <c r="G474" s="174">
        <v>733712</v>
      </c>
    </row>
    <row r="475" spans="1:7" ht="26.4">
      <c r="A475" s="5">
        <v>490</v>
      </c>
      <c r="B475" s="89" t="s">
        <v>116</v>
      </c>
      <c r="C475" s="89" t="s">
        <v>163</v>
      </c>
      <c r="D475" s="89" t="s">
        <v>157</v>
      </c>
      <c r="E475" s="89" t="s">
        <v>0</v>
      </c>
      <c r="F475" s="91" t="s">
        <v>437</v>
      </c>
      <c r="G475" s="174">
        <v>1128115</v>
      </c>
    </row>
    <row r="476" spans="1:7">
      <c r="A476" s="5">
        <v>491</v>
      </c>
      <c r="B476" s="89" t="s">
        <v>116</v>
      </c>
      <c r="C476" s="89" t="s">
        <v>163</v>
      </c>
      <c r="D476" s="89" t="s">
        <v>157</v>
      </c>
      <c r="E476" s="89" t="s">
        <v>1</v>
      </c>
      <c r="F476" s="91" t="s">
        <v>1023</v>
      </c>
      <c r="G476" s="174">
        <v>838973</v>
      </c>
    </row>
    <row r="477" spans="1:7" s="4" customFormat="1" ht="26.4">
      <c r="A477" s="6">
        <v>492</v>
      </c>
      <c r="B477" s="89" t="s">
        <v>116</v>
      </c>
      <c r="C477" s="89" t="s">
        <v>163</v>
      </c>
      <c r="D477" s="89" t="s">
        <v>157</v>
      </c>
      <c r="E477" s="89" t="s">
        <v>2</v>
      </c>
      <c r="F477" s="91" t="s">
        <v>438</v>
      </c>
      <c r="G477" s="174">
        <v>289132</v>
      </c>
    </row>
    <row r="478" spans="1:7">
      <c r="A478" s="5">
        <v>493</v>
      </c>
      <c r="B478" s="89" t="s">
        <v>116</v>
      </c>
      <c r="C478" s="89" t="s">
        <v>163</v>
      </c>
      <c r="D478" s="89" t="s">
        <v>157</v>
      </c>
      <c r="E478" s="89" t="s">
        <v>160</v>
      </c>
      <c r="F478" s="91" t="s">
        <v>439</v>
      </c>
      <c r="G478" s="174">
        <v>10</v>
      </c>
    </row>
    <row r="479" spans="1:7" s="4" customFormat="1">
      <c r="A479" s="3">
        <v>494</v>
      </c>
      <c r="B479" s="95" t="s">
        <v>7</v>
      </c>
      <c r="C479" s="95" t="s">
        <v>6</v>
      </c>
      <c r="D479" s="95" t="s">
        <v>147</v>
      </c>
      <c r="E479" s="95" t="s">
        <v>0</v>
      </c>
      <c r="F479" s="90" t="s">
        <v>910</v>
      </c>
      <c r="G479" s="173">
        <v>4468040</v>
      </c>
    </row>
    <row r="480" spans="1:7">
      <c r="A480" s="5">
        <v>495</v>
      </c>
      <c r="B480" s="89" t="s">
        <v>7</v>
      </c>
      <c r="C480" s="89" t="s">
        <v>146</v>
      </c>
      <c r="D480" s="89" t="s">
        <v>147</v>
      </c>
      <c r="E480" s="89" t="s">
        <v>0</v>
      </c>
      <c r="F480" s="91" t="s">
        <v>639</v>
      </c>
      <c r="G480" s="174">
        <v>4468040</v>
      </c>
    </row>
    <row r="481" spans="1:7" ht="26.4">
      <c r="A481" s="5">
        <v>496</v>
      </c>
      <c r="B481" s="89" t="s">
        <v>7</v>
      </c>
      <c r="C481" s="89" t="s">
        <v>163</v>
      </c>
      <c r="D481" s="89" t="s">
        <v>147</v>
      </c>
      <c r="E481" s="89" t="s">
        <v>0</v>
      </c>
      <c r="F481" s="91" t="s">
        <v>563</v>
      </c>
      <c r="G481" s="174">
        <v>4468040</v>
      </c>
    </row>
    <row r="482" spans="1:7">
      <c r="A482" s="5">
        <v>497</v>
      </c>
      <c r="B482" s="89" t="s">
        <v>7</v>
      </c>
      <c r="C482" s="89" t="s">
        <v>163</v>
      </c>
      <c r="D482" s="89" t="s">
        <v>150</v>
      </c>
      <c r="E482" s="89" t="s">
        <v>0</v>
      </c>
      <c r="F482" s="91" t="s">
        <v>434</v>
      </c>
      <c r="G482" s="174">
        <v>4468040</v>
      </c>
    </row>
    <row r="483" spans="1:7" s="4" customFormat="1" ht="26.4">
      <c r="A483" s="5">
        <v>498</v>
      </c>
      <c r="B483" s="89" t="s">
        <v>7</v>
      </c>
      <c r="C483" s="89" t="s">
        <v>163</v>
      </c>
      <c r="D483" s="89" t="s">
        <v>157</v>
      </c>
      <c r="E483" s="89" t="s">
        <v>0</v>
      </c>
      <c r="F483" s="91" t="s">
        <v>437</v>
      </c>
      <c r="G483" s="174">
        <v>4468040</v>
      </c>
    </row>
    <row r="484" spans="1:7">
      <c r="A484" s="5">
        <v>499</v>
      </c>
      <c r="B484" s="89" t="s">
        <v>7</v>
      </c>
      <c r="C484" s="89" t="s">
        <v>163</v>
      </c>
      <c r="D484" s="89" t="s">
        <v>157</v>
      </c>
      <c r="E484" s="89" t="s">
        <v>1</v>
      </c>
      <c r="F484" s="91" t="s">
        <v>1023</v>
      </c>
      <c r="G484" s="174">
        <v>3493620</v>
      </c>
    </row>
    <row r="485" spans="1:7" ht="26.4">
      <c r="A485" s="6">
        <v>500</v>
      </c>
      <c r="B485" s="92" t="s">
        <v>7</v>
      </c>
      <c r="C485" s="92" t="s">
        <v>163</v>
      </c>
      <c r="D485" s="92" t="s">
        <v>157</v>
      </c>
      <c r="E485" s="92" t="s">
        <v>2</v>
      </c>
      <c r="F485" s="93" t="s">
        <v>438</v>
      </c>
      <c r="G485" s="174">
        <v>974370</v>
      </c>
    </row>
    <row r="486" spans="1:7">
      <c r="A486" s="5">
        <v>501</v>
      </c>
      <c r="B486" s="96" t="s">
        <v>7</v>
      </c>
      <c r="C486" s="96" t="s">
        <v>163</v>
      </c>
      <c r="D486" s="96" t="s">
        <v>157</v>
      </c>
      <c r="E486" s="96" t="s">
        <v>160</v>
      </c>
      <c r="F486" s="97" t="s">
        <v>439</v>
      </c>
      <c r="G486" s="174">
        <v>50</v>
      </c>
    </row>
    <row r="487" spans="1:7" s="4" customFormat="1">
      <c r="A487" s="3">
        <v>502</v>
      </c>
      <c r="B487" s="143" t="s">
        <v>431</v>
      </c>
      <c r="C487" s="144"/>
      <c r="D487" s="144"/>
      <c r="E487" s="144"/>
      <c r="F487" s="145"/>
      <c r="G487" s="175">
        <v>945052120.69000006</v>
      </c>
    </row>
  </sheetData>
  <autoFilter ref="G1:G487"/>
  <mergeCells count="6">
    <mergeCell ref="F1:G1"/>
    <mergeCell ref="F2:G2"/>
    <mergeCell ref="F3:G3"/>
    <mergeCell ref="A5:G5"/>
    <mergeCell ref="F6:G6"/>
    <mergeCell ref="B487:F487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3"/>
  <sheetViews>
    <sheetView view="pageBreakPreview" zoomScale="115" zoomScaleSheetLayoutView="115" workbookViewId="0">
      <selection activeCell="F330" sqref="F330"/>
    </sheetView>
  </sheetViews>
  <sheetFormatPr defaultColWidth="9.109375" defaultRowHeight="13.2"/>
  <cols>
    <col min="1" max="2" width="4.109375" style="2" customWidth="1"/>
    <col min="3" max="3" width="4.33203125" style="2" customWidth="1"/>
    <col min="4" max="4" width="10.21875" style="2" customWidth="1"/>
    <col min="5" max="5" width="3.88671875" style="2" customWidth="1"/>
    <col min="6" max="6" width="49.33203125" style="2" customWidth="1"/>
    <col min="7" max="7" width="14.6640625" style="2" bestFit="1" customWidth="1"/>
    <col min="8" max="8" width="14.33203125" style="2" customWidth="1"/>
    <col min="9" max="16384" width="9.109375" style="2"/>
  </cols>
  <sheetData>
    <row r="1" spans="1:8">
      <c r="A1" s="1"/>
      <c r="B1" s="101"/>
      <c r="C1" s="101"/>
      <c r="D1" s="101"/>
      <c r="E1" s="101"/>
      <c r="F1" s="102"/>
      <c r="G1" s="113" t="s">
        <v>823</v>
      </c>
      <c r="H1" s="114"/>
    </row>
    <row r="2" spans="1:8">
      <c r="A2" s="1"/>
      <c r="B2" s="101"/>
      <c r="C2" s="101"/>
      <c r="D2" s="101"/>
      <c r="E2" s="101"/>
      <c r="F2" s="102"/>
      <c r="G2" s="153" t="s">
        <v>924</v>
      </c>
      <c r="H2" s="153"/>
    </row>
    <row r="3" spans="1:8">
      <c r="A3" s="1"/>
      <c r="B3" s="101"/>
      <c r="C3" s="101"/>
      <c r="D3" s="101"/>
      <c r="E3" s="101"/>
      <c r="F3" s="102"/>
      <c r="G3" s="154" t="s">
        <v>929</v>
      </c>
      <c r="H3" s="154"/>
    </row>
    <row r="4" spans="1:8">
      <c r="A4" s="1"/>
      <c r="B4" s="101"/>
      <c r="C4" s="101"/>
      <c r="D4" s="101"/>
      <c r="E4" s="101"/>
      <c r="F4" s="102"/>
      <c r="G4" s="155" t="s">
        <v>1019</v>
      </c>
      <c r="H4" s="155"/>
    </row>
    <row r="5" spans="1:8">
      <c r="A5" s="1"/>
      <c r="B5" s="101"/>
      <c r="C5" s="101"/>
      <c r="D5" s="101"/>
      <c r="E5" s="101"/>
      <c r="F5" s="114"/>
      <c r="G5" s="114"/>
      <c r="H5" s="114"/>
    </row>
    <row r="6" spans="1:8" ht="15.6">
      <c r="A6" s="156" t="s">
        <v>930</v>
      </c>
      <c r="B6" s="156"/>
      <c r="C6" s="156"/>
      <c r="D6" s="156"/>
      <c r="E6" s="156"/>
      <c r="F6" s="156"/>
      <c r="G6" s="156"/>
      <c r="H6" s="156"/>
    </row>
    <row r="7" spans="1:8">
      <c r="A7" s="1"/>
      <c r="B7" s="101"/>
      <c r="C7" s="101"/>
      <c r="D7" s="101"/>
      <c r="E7" s="101"/>
      <c r="F7" s="157"/>
      <c r="G7" s="157"/>
      <c r="H7" s="114"/>
    </row>
    <row r="8" spans="1:8" s="107" customFormat="1" ht="46.8">
      <c r="A8" s="104" t="s">
        <v>119</v>
      </c>
      <c r="B8" s="110" t="s">
        <v>565</v>
      </c>
      <c r="C8" s="110" t="s">
        <v>127</v>
      </c>
      <c r="D8" s="110" t="s">
        <v>128</v>
      </c>
      <c r="E8" s="110" t="s">
        <v>129</v>
      </c>
      <c r="F8" s="111" t="s">
        <v>123</v>
      </c>
      <c r="G8" s="112" t="s">
        <v>927</v>
      </c>
      <c r="H8" s="112" t="s">
        <v>928</v>
      </c>
    </row>
    <row r="9" spans="1:8" s="4" customFormat="1">
      <c r="A9" s="3">
        <v>1</v>
      </c>
      <c r="B9" s="95" t="s">
        <v>5</v>
      </c>
      <c r="C9" s="95" t="s">
        <v>6</v>
      </c>
      <c r="D9" s="95" t="s">
        <v>147</v>
      </c>
      <c r="E9" s="95" t="s">
        <v>0</v>
      </c>
      <c r="F9" s="90" t="s">
        <v>432</v>
      </c>
      <c r="G9" s="8">
        <v>787163133.74000001</v>
      </c>
      <c r="H9" s="8">
        <v>654471650</v>
      </c>
    </row>
    <row r="10" spans="1:8">
      <c r="A10" s="5">
        <v>2</v>
      </c>
      <c r="B10" s="89" t="s">
        <v>5</v>
      </c>
      <c r="C10" s="89" t="s">
        <v>146</v>
      </c>
      <c r="D10" s="89" t="s">
        <v>147</v>
      </c>
      <c r="E10" s="89" t="s">
        <v>0</v>
      </c>
      <c r="F10" s="91" t="s">
        <v>639</v>
      </c>
      <c r="G10" s="7">
        <v>44167876</v>
      </c>
      <c r="H10" s="7">
        <v>44388108</v>
      </c>
    </row>
    <row r="11" spans="1:8" ht="39.6">
      <c r="A11" s="5">
        <v>3</v>
      </c>
      <c r="B11" s="89" t="s">
        <v>5</v>
      </c>
      <c r="C11" s="89" t="s">
        <v>148</v>
      </c>
      <c r="D11" s="89" t="s">
        <v>147</v>
      </c>
      <c r="E11" s="89" t="s">
        <v>0</v>
      </c>
      <c r="F11" s="91" t="s">
        <v>433</v>
      </c>
      <c r="G11" s="7">
        <v>1682603</v>
      </c>
      <c r="H11" s="7">
        <v>1749908</v>
      </c>
    </row>
    <row r="12" spans="1:8">
      <c r="A12" s="5">
        <v>4</v>
      </c>
      <c r="B12" s="89" t="s">
        <v>5</v>
      </c>
      <c r="C12" s="89" t="s">
        <v>148</v>
      </c>
      <c r="D12" s="89" t="s">
        <v>150</v>
      </c>
      <c r="E12" s="89" t="s">
        <v>0</v>
      </c>
      <c r="F12" s="91" t="s">
        <v>434</v>
      </c>
      <c r="G12" s="7">
        <v>1682603</v>
      </c>
      <c r="H12" s="7">
        <v>1749908</v>
      </c>
    </row>
    <row r="13" spans="1:8">
      <c r="A13" s="5">
        <v>5</v>
      </c>
      <c r="B13" s="89" t="s">
        <v>5</v>
      </c>
      <c r="C13" s="89" t="s">
        <v>148</v>
      </c>
      <c r="D13" s="89" t="s">
        <v>152</v>
      </c>
      <c r="E13" s="89" t="s">
        <v>0</v>
      </c>
      <c r="F13" s="91" t="s">
        <v>435</v>
      </c>
      <c r="G13" s="7">
        <v>1682603</v>
      </c>
      <c r="H13" s="7">
        <v>1749908</v>
      </c>
    </row>
    <row r="14" spans="1:8" ht="26.4">
      <c r="A14" s="5">
        <v>6</v>
      </c>
      <c r="B14" s="89" t="s">
        <v>5</v>
      </c>
      <c r="C14" s="89" t="s">
        <v>148</v>
      </c>
      <c r="D14" s="89" t="s">
        <v>152</v>
      </c>
      <c r="E14" s="89" t="s">
        <v>1</v>
      </c>
      <c r="F14" s="91" t="s">
        <v>436</v>
      </c>
      <c r="G14" s="7">
        <v>1682603</v>
      </c>
      <c r="H14" s="7">
        <v>1749908</v>
      </c>
    </row>
    <row r="15" spans="1:8" ht="52.8">
      <c r="A15" s="5">
        <v>7</v>
      </c>
      <c r="B15" s="89" t="s">
        <v>5</v>
      </c>
      <c r="C15" s="89" t="s">
        <v>162</v>
      </c>
      <c r="D15" s="89" t="s">
        <v>147</v>
      </c>
      <c r="E15" s="89" t="s">
        <v>0</v>
      </c>
      <c r="F15" s="91" t="s">
        <v>640</v>
      </c>
      <c r="G15" s="7">
        <v>17397373</v>
      </c>
      <c r="H15" s="7">
        <v>17411400</v>
      </c>
    </row>
    <row r="16" spans="1:8">
      <c r="A16" s="5">
        <v>8</v>
      </c>
      <c r="B16" s="89" t="s">
        <v>5</v>
      </c>
      <c r="C16" s="89" t="s">
        <v>162</v>
      </c>
      <c r="D16" s="89" t="s">
        <v>150</v>
      </c>
      <c r="E16" s="89" t="s">
        <v>0</v>
      </c>
      <c r="F16" s="91" t="s">
        <v>434</v>
      </c>
      <c r="G16" s="7">
        <v>17397373</v>
      </c>
      <c r="H16" s="7">
        <v>17411400</v>
      </c>
    </row>
    <row r="17" spans="1:8" ht="26.4">
      <c r="A17" s="5">
        <v>9</v>
      </c>
      <c r="B17" s="89" t="s">
        <v>5</v>
      </c>
      <c r="C17" s="89" t="s">
        <v>162</v>
      </c>
      <c r="D17" s="89" t="s">
        <v>157</v>
      </c>
      <c r="E17" s="89" t="s">
        <v>0</v>
      </c>
      <c r="F17" s="91" t="s">
        <v>437</v>
      </c>
      <c r="G17" s="7">
        <v>17397373</v>
      </c>
      <c r="H17" s="7">
        <v>17411400</v>
      </c>
    </row>
    <row r="18" spans="1:8" ht="26.4">
      <c r="A18" s="5">
        <v>10</v>
      </c>
      <c r="B18" s="89" t="s">
        <v>5</v>
      </c>
      <c r="C18" s="89" t="s">
        <v>162</v>
      </c>
      <c r="D18" s="89" t="s">
        <v>157</v>
      </c>
      <c r="E18" s="89" t="s">
        <v>1</v>
      </c>
      <c r="F18" s="91" t="s">
        <v>436</v>
      </c>
      <c r="G18" s="7">
        <v>15686673</v>
      </c>
      <c r="H18" s="7">
        <v>15700000</v>
      </c>
    </row>
    <row r="19" spans="1:8" ht="26.4">
      <c r="A19" s="5">
        <v>11</v>
      </c>
      <c r="B19" s="89" t="s">
        <v>5</v>
      </c>
      <c r="C19" s="89" t="s">
        <v>162</v>
      </c>
      <c r="D19" s="89" t="s">
        <v>157</v>
      </c>
      <c r="E19" s="89" t="s">
        <v>2</v>
      </c>
      <c r="F19" s="91" t="s">
        <v>438</v>
      </c>
      <c r="G19" s="7">
        <v>1649700</v>
      </c>
      <c r="H19" s="7">
        <v>1650400</v>
      </c>
    </row>
    <row r="20" spans="1:8">
      <c r="A20" s="5">
        <v>12</v>
      </c>
      <c r="B20" s="89" t="s">
        <v>5</v>
      </c>
      <c r="C20" s="89" t="s">
        <v>162</v>
      </c>
      <c r="D20" s="89" t="s">
        <v>157</v>
      </c>
      <c r="E20" s="89" t="s">
        <v>160</v>
      </c>
      <c r="F20" s="91" t="s">
        <v>439</v>
      </c>
      <c r="G20" s="7">
        <v>61000</v>
      </c>
      <c r="H20" s="7">
        <v>61000</v>
      </c>
    </row>
    <row r="21" spans="1:8">
      <c r="A21" s="5">
        <v>13</v>
      </c>
      <c r="B21" s="89" t="s">
        <v>5</v>
      </c>
      <c r="C21" s="89" t="s">
        <v>932</v>
      </c>
      <c r="D21" s="89" t="s">
        <v>147</v>
      </c>
      <c r="E21" s="89" t="s">
        <v>0</v>
      </c>
      <c r="F21" s="91" t="s">
        <v>948</v>
      </c>
      <c r="G21" s="7">
        <v>0</v>
      </c>
      <c r="H21" s="7">
        <v>56600</v>
      </c>
    </row>
    <row r="22" spans="1:8">
      <c r="A22" s="5">
        <v>14</v>
      </c>
      <c r="B22" s="89" t="s">
        <v>5</v>
      </c>
      <c r="C22" s="89" t="s">
        <v>932</v>
      </c>
      <c r="D22" s="89" t="s">
        <v>150</v>
      </c>
      <c r="E22" s="89" t="s">
        <v>0</v>
      </c>
      <c r="F22" s="91" t="s">
        <v>434</v>
      </c>
      <c r="G22" s="7">
        <v>0</v>
      </c>
      <c r="H22" s="7">
        <v>56600</v>
      </c>
    </row>
    <row r="23" spans="1:8" ht="36">
      <c r="A23" s="5">
        <v>15</v>
      </c>
      <c r="B23" s="89" t="s">
        <v>5</v>
      </c>
      <c r="C23" s="89" t="s">
        <v>932</v>
      </c>
      <c r="D23" s="89" t="s">
        <v>934</v>
      </c>
      <c r="E23" s="89" t="s">
        <v>0</v>
      </c>
      <c r="F23" s="124" t="s">
        <v>949</v>
      </c>
      <c r="G23" s="7">
        <v>0</v>
      </c>
      <c r="H23" s="7">
        <v>56600</v>
      </c>
    </row>
    <row r="24" spans="1:8" ht="26.4">
      <c r="A24" s="5">
        <v>16</v>
      </c>
      <c r="B24" s="89" t="s">
        <v>5</v>
      </c>
      <c r="C24" s="89" t="s">
        <v>932</v>
      </c>
      <c r="D24" s="89" t="s">
        <v>934</v>
      </c>
      <c r="E24" s="89" t="s">
        <v>2</v>
      </c>
      <c r="F24" s="91" t="s">
        <v>438</v>
      </c>
      <c r="G24" s="7">
        <v>0</v>
      </c>
      <c r="H24" s="7">
        <v>56600</v>
      </c>
    </row>
    <row r="25" spans="1:8">
      <c r="A25" s="5">
        <v>17</v>
      </c>
      <c r="B25" s="89" t="s">
        <v>5</v>
      </c>
      <c r="C25" s="89" t="s">
        <v>167</v>
      </c>
      <c r="D25" s="89" t="s">
        <v>147</v>
      </c>
      <c r="E25" s="89" t="s">
        <v>0</v>
      </c>
      <c r="F25" s="91" t="s">
        <v>440</v>
      </c>
      <c r="G25" s="7">
        <v>265500</v>
      </c>
      <c r="H25" s="7">
        <v>270000</v>
      </c>
    </row>
    <row r="26" spans="1:8">
      <c r="A26" s="5">
        <v>18</v>
      </c>
      <c r="B26" s="89" t="s">
        <v>5</v>
      </c>
      <c r="C26" s="89" t="s">
        <v>167</v>
      </c>
      <c r="D26" s="89" t="s">
        <v>150</v>
      </c>
      <c r="E26" s="89" t="s">
        <v>0</v>
      </c>
      <c r="F26" s="91" t="s">
        <v>434</v>
      </c>
      <c r="G26" s="7">
        <v>265500</v>
      </c>
      <c r="H26" s="7">
        <v>270000</v>
      </c>
    </row>
    <row r="27" spans="1:8">
      <c r="A27" s="5">
        <v>19</v>
      </c>
      <c r="B27" s="89" t="s">
        <v>5</v>
      </c>
      <c r="C27" s="89" t="s">
        <v>167</v>
      </c>
      <c r="D27" s="89" t="s">
        <v>169</v>
      </c>
      <c r="E27" s="89" t="s">
        <v>0</v>
      </c>
      <c r="F27" s="91" t="s">
        <v>441</v>
      </c>
      <c r="G27" s="7">
        <v>265500</v>
      </c>
      <c r="H27" s="7">
        <v>270000</v>
      </c>
    </row>
    <row r="28" spans="1:8">
      <c r="A28" s="5">
        <v>20</v>
      </c>
      <c r="B28" s="89" t="s">
        <v>5</v>
      </c>
      <c r="C28" s="89" t="s">
        <v>167</v>
      </c>
      <c r="D28" s="89" t="s">
        <v>169</v>
      </c>
      <c r="E28" s="89" t="s">
        <v>171</v>
      </c>
      <c r="F28" s="91" t="s">
        <v>442</v>
      </c>
      <c r="G28" s="7">
        <v>265500</v>
      </c>
      <c r="H28" s="7">
        <v>270000</v>
      </c>
    </row>
    <row r="29" spans="1:8">
      <c r="A29" s="5">
        <v>21</v>
      </c>
      <c r="B29" s="89" t="s">
        <v>5</v>
      </c>
      <c r="C29" s="89" t="s">
        <v>173</v>
      </c>
      <c r="D29" s="89" t="s">
        <v>147</v>
      </c>
      <c r="E29" s="89" t="s">
        <v>0</v>
      </c>
      <c r="F29" s="91" t="s">
        <v>443</v>
      </c>
      <c r="G29" s="7">
        <v>24822400</v>
      </c>
      <c r="H29" s="7">
        <v>24900200</v>
      </c>
    </row>
    <row r="30" spans="1:8" ht="52.8">
      <c r="A30" s="5">
        <v>22</v>
      </c>
      <c r="B30" s="89" t="s">
        <v>5</v>
      </c>
      <c r="C30" s="89" t="s">
        <v>173</v>
      </c>
      <c r="D30" s="89" t="s">
        <v>175</v>
      </c>
      <c r="E30" s="89" t="s">
        <v>0</v>
      </c>
      <c r="F30" s="91" t="s">
        <v>916</v>
      </c>
      <c r="G30" s="7">
        <v>538400</v>
      </c>
      <c r="H30" s="7">
        <v>616200</v>
      </c>
    </row>
    <row r="31" spans="1:8" ht="26.4">
      <c r="A31" s="5">
        <v>23</v>
      </c>
      <c r="B31" s="89" t="s">
        <v>5</v>
      </c>
      <c r="C31" s="89" t="s">
        <v>173</v>
      </c>
      <c r="D31" s="89" t="s">
        <v>176</v>
      </c>
      <c r="E31" s="89" t="s">
        <v>0</v>
      </c>
      <c r="F31" s="91" t="s">
        <v>641</v>
      </c>
      <c r="G31" s="7">
        <v>443800</v>
      </c>
      <c r="H31" s="7">
        <v>518600</v>
      </c>
    </row>
    <row r="32" spans="1:8" ht="60">
      <c r="A32" s="5">
        <v>24</v>
      </c>
      <c r="B32" s="89" t="s">
        <v>5</v>
      </c>
      <c r="C32" s="89" t="s">
        <v>173</v>
      </c>
      <c r="D32" s="89" t="s">
        <v>177</v>
      </c>
      <c r="E32" s="89" t="s">
        <v>0</v>
      </c>
      <c r="F32" s="124" t="s">
        <v>444</v>
      </c>
      <c r="G32" s="7">
        <v>200</v>
      </c>
      <c r="H32" s="7">
        <v>200</v>
      </c>
    </row>
    <row r="33" spans="1:8" ht="26.4">
      <c r="A33" s="5">
        <v>25</v>
      </c>
      <c r="B33" s="89" t="s">
        <v>5</v>
      </c>
      <c r="C33" s="89" t="s">
        <v>173</v>
      </c>
      <c r="D33" s="89" t="s">
        <v>177</v>
      </c>
      <c r="E33" s="89" t="s">
        <v>2</v>
      </c>
      <c r="F33" s="91" t="s">
        <v>438</v>
      </c>
      <c r="G33" s="7">
        <v>200</v>
      </c>
      <c r="H33" s="7">
        <v>200</v>
      </c>
    </row>
    <row r="34" spans="1:8" ht="39.6">
      <c r="A34" s="5">
        <v>26</v>
      </c>
      <c r="B34" s="89" t="s">
        <v>5</v>
      </c>
      <c r="C34" s="89" t="s">
        <v>173</v>
      </c>
      <c r="D34" s="89" t="s">
        <v>179</v>
      </c>
      <c r="E34" s="89" t="s">
        <v>0</v>
      </c>
      <c r="F34" s="91" t="s">
        <v>445</v>
      </c>
      <c r="G34" s="7">
        <v>119800</v>
      </c>
      <c r="H34" s="7">
        <v>124600</v>
      </c>
    </row>
    <row r="35" spans="1:8" ht="26.4">
      <c r="A35" s="5">
        <v>27</v>
      </c>
      <c r="B35" s="89" t="s">
        <v>5</v>
      </c>
      <c r="C35" s="89" t="s">
        <v>173</v>
      </c>
      <c r="D35" s="89" t="s">
        <v>179</v>
      </c>
      <c r="E35" s="89" t="s">
        <v>1</v>
      </c>
      <c r="F35" s="91" t="s">
        <v>436</v>
      </c>
      <c r="G35" s="7">
        <v>119800</v>
      </c>
      <c r="H35" s="7">
        <v>124600</v>
      </c>
    </row>
    <row r="36" spans="1:8" ht="84">
      <c r="A36" s="5">
        <v>28</v>
      </c>
      <c r="B36" s="89" t="s">
        <v>5</v>
      </c>
      <c r="C36" s="89" t="s">
        <v>173</v>
      </c>
      <c r="D36" s="89" t="s">
        <v>181</v>
      </c>
      <c r="E36" s="89" t="s">
        <v>0</v>
      </c>
      <c r="F36" s="124" t="s">
        <v>446</v>
      </c>
      <c r="G36" s="7">
        <v>200</v>
      </c>
      <c r="H36" s="7">
        <v>200</v>
      </c>
    </row>
    <row r="37" spans="1:8" ht="26.4">
      <c r="A37" s="5">
        <v>29</v>
      </c>
      <c r="B37" s="89" t="s">
        <v>5</v>
      </c>
      <c r="C37" s="89" t="s">
        <v>173</v>
      </c>
      <c r="D37" s="89" t="s">
        <v>181</v>
      </c>
      <c r="E37" s="89" t="s">
        <v>2</v>
      </c>
      <c r="F37" s="91" t="s">
        <v>438</v>
      </c>
      <c r="G37" s="7">
        <v>200</v>
      </c>
      <c r="H37" s="7">
        <v>200</v>
      </c>
    </row>
    <row r="38" spans="1:8" ht="39.6">
      <c r="A38" s="5">
        <v>30</v>
      </c>
      <c r="B38" s="89" t="s">
        <v>5</v>
      </c>
      <c r="C38" s="89" t="s">
        <v>173</v>
      </c>
      <c r="D38" s="89" t="s">
        <v>183</v>
      </c>
      <c r="E38" s="89" t="s">
        <v>0</v>
      </c>
      <c r="F38" s="91" t="s">
        <v>447</v>
      </c>
      <c r="G38" s="7">
        <v>73600</v>
      </c>
      <c r="H38" s="7">
        <v>73600</v>
      </c>
    </row>
    <row r="39" spans="1:8" ht="26.4">
      <c r="A39" s="5">
        <v>31</v>
      </c>
      <c r="B39" s="89" t="s">
        <v>5</v>
      </c>
      <c r="C39" s="89" t="s">
        <v>173</v>
      </c>
      <c r="D39" s="89" t="s">
        <v>183</v>
      </c>
      <c r="E39" s="89" t="s">
        <v>1</v>
      </c>
      <c r="F39" s="91" t="s">
        <v>436</v>
      </c>
      <c r="G39" s="7">
        <v>13600</v>
      </c>
      <c r="H39" s="7">
        <v>13600</v>
      </c>
    </row>
    <row r="40" spans="1:8" ht="26.4">
      <c r="A40" s="5">
        <v>32</v>
      </c>
      <c r="B40" s="89" t="s">
        <v>5</v>
      </c>
      <c r="C40" s="89" t="s">
        <v>173</v>
      </c>
      <c r="D40" s="89" t="s">
        <v>183</v>
      </c>
      <c r="E40" s="89" t="s">
        <v>2</v>
      </c>
      <c r="F40" s="91" t="s">
        <v>438</v>
      </c>
      <c r="G40" s="7">
        <v>60000</v>
      </c>
      <c r="H40" s="7">
        <v>60000</v>
      </c>
    </row>
    <row r="41" spans="1:8" ht="26.4">
      <c r="A41" s="5">
        <v>33</v>
      </c>
      <c r="B41" s="89" t="s">
        <v>5</v>
      </c>
      <c r="C41" s="89" t="s">
        <v>173</v>
      </c>
      <c r="D41" s="89" t="s">
        <v>185</v>
      </c>
      <c r="E41" s="89" t="s">
        <v>0</v>
      </c>
      <c r="F41" s="91" t="s">
        <v>448</v>
      </c>
      <c r="G41" s="7">
        <v>250000</v>
      </c>
      <c r="H41" s="7">
        <v>320000</v>
      </c>
    </row>
    <row r="42" spans="1:8" ht="26.4">
      <c r="A42" s="5">
        <v>34</v>
      </c>
      <c r="B42" s="89" t="s">
        <v>5</v>
      </c>
      <c r="C42" s="89" t="s">
        <v>173</v>
      </c>
      <c r="D42" s="89" t="s">
        <v>185</v>
      </c>
      <c r="E42" s="89" t="s">
        <v>2</v>
      </c>
      <c r="F42" s="91" t="s">
        <v>438</v>
      </c>
      <c r="G42" s="7">
        <v>250000</v>
      </c>
      <c r="H42" s="7">
        <v>320000</v>
      </c>
    </row>
    <row r="43" spans="1:8" ht="48">
      <c r="A43" s="5">
        <v>35</v>
      </c>
      <c r="B43" s="89" t="s">
        <v>5</v>
      </c>
      <c r="C43" s="89" t="s">
        <v>173</v>
      </c>
      <c r="D43" s="89" t="s">
        <v>187</v>
      </c>
      <c r="E43" s="89" t="s">
        <v>0</v>
      </c>
      <c r="F43" s="124" t="s">
        <v>642</v>
      </c>
      <c r="G43" s="7">
        <v>94600</v>
      </c>
      <c r="H43" s="7">
        <v>97600</v>
      </c>
    </row>
    <row r="44" spans="1:8" ht="48">
      <c r="A44" s="5">
        <v>36</v>
      </c>
      <c r="B44" s="89" t="s">
        <v>5</v>
      </c>
      <c r="C44" s="89" t="s">
        <v>173</v>
      </c>
      <c r="D44" s="89" t="s">
        <v>188</v>
      </c>
      <c r="E44" s="89" t="s">
        <v>0</v>
      </c>
      <c r="F44" s="124" t="s">
        <v>449</v>
      </c>
      <c r="G44" s="7">
        <v>62000</v>
      </c>
      <c r="H44" s="7">
        <v>65000</v>
      </c>
    </row>
    <row r="45" spans="1:8" ht="26.4">
      <c r="A45" s="5">
        <v>37</v>
      </c>
      <c r="B45" s="89" t="s">
        <v>5</v>
      </c>
      <c r="C45" s="89" t="s">
        <v>173</v>
      </c>
      <c r="D45" s="89" t="s">
        <v>188</v>
      </c>
      <c r="E45" s="89" t="s">
        <v>2</v>
      </c>
      <c r="F45" s="91" t="s">
        <v>438</v>
      </c>
      <c r="G45" s="7">
        <v>62000</v>
      </c>
      <c r="H45" s="7">
        <v>65000</v>
      </c>
    </row>
    <row r="46" spans="1:8">
      <c r="A46" s="5">
        <v>38</v>
      </c>
      <c r="B46" s="89" t="s">
        <v>5</v>
      </c>
      <c r="C46" s="89" t="s">
        <v>173</v>
      </c>
      <c r="D46" s="89" t="s">
        <v>190</v>
      </c>
      <c r="E46" s="89" t="s">
        <v>0</v>
      </c>
      <c r="F46" s="91" t="s">
        <v>450</v>
      </c>
      <c r="G46" s="7">
        <v>32600</v>
      </c>
      <c r="H46" s="7">
        <v>32600</v>
      </c>
    </row>
    <row r="47" spans="1:8" ht="26.4">
      <c r="A47" s="5">
        <v>39</v>
      </c>
      <c r="B47" s="89" t="s">
        <v>5</v>
      </c>
      <c r="C47" s="89" t="s">
        <v>173</v>
      </c>
      <c r="D47" s="89" t="s">
        <v>190</v>
      </c>
      <c r="E47" s="89" t="s">
        <v>2</v>
      </c>
      <c r="F47" s="91" t="s">
        <v>438</v>
      </c>
      <c r="G47" s="7">
        <v>32600</v>
      </c>
      <c r="H47" s="7">
        <v>32600</v>
      </c>
    </row>
    <row r="48" spans="1:8">
      <c r="A48" s="5">
        <v>40</v>
      </c>
      <c r="B48" s="89" t="s">
        <v>5</v>
      </c>
      <c r="C48" s="89" t="s">
        <v>173</v>
      </c>
      <c r="D48" s="89" t="s">
        <v>150</v>
      </c>
      <c r="E48" s="89" t="s">
        <v>0</v>
      </c>
      <c r="F48" s="91" t="s">
        <v>434</v>
      </c>
      <c r="G48" s="7">
        <v>24284000</v>
      </c>
      <c r="H48" s="7">
        <v>24284000</v>
      </c>
    </row>
    <row r="49" spans="1:8" ht="26.4">
      <c r="A49" s="5">
        <v>41</v>
      </c>
      <c r="B49" s="89" t="s">
        <v>5</v>
      </c>
      <c r="C49" s="89" t="s">
        <v>173</v>
      </c>
      <c r="D49" s="89" t="s">
        <v>192</v>
      </c>
      <c r="E49" s="89" t="s">
        <v>0</v>
      </c>
      <c r="F49" s="91" t="s">
        <v>451</v>
      </c>
      <c r="G49" s="7">
        <v>22056000</v>
      </c>
      <c r="H49" s="7">
        <v>22056000</v>
      </c>
    </row>
    <row r="50" spans="1:8" ht="26.4">
      <c r="A50" s="5">
        <v>42</v>
      </c>
      <c r="B50" s="89" t="s">
        <v>5</v>
      </c>
      <c r="C50" s="89" t="s">
        <v>173</v>
      </c>
      <c r="D50" s="89" t="s">
        <v>192</v>
      </c>
      <c r="E50" s="89" t="s">
        <v>3</v>
      </c>
      <c r="F50" s="91" t="s">
        <v>643</v>
      </c>
      <c r="G50" s="7">
        <v>18000000</v>
      </c>
      <c r="H50" s="7">
        <v>18000000</v>
      </c>
    </row>
    <row r="51" spans="1:8" ht="26.4">
      <c r="A51" s="5">
        <v>43</v>
      </c>
      <c r="B51" s="89" t="s">
        <v>5</v>
      </c>
      <c r="C51" s="89" t="s">
        <v>173</v>
      </c>
      <c r="D51" s="89" t="s">
        <v>192</v>
      </c>
      <c r="E51" s="89" t="s">
        <v>2</v>
      </c>
      <c r="F51" s="91" t="s">
        <v>438</v>
      </c>
      <c r="G51" s="7">
        <v>4000000</v>
      </c>
      <c r="H51" s="7">
        <v>4000000</v>
      </c>
    </row>
    <row r="52" spans="1:8">
      <c r="A52" s="5">
        <v>44</v>
      </c>
      <c r="B52" s="89" t="s">
        <v>5</v>
      </c>
      <c r="C52" s="89" t="s">
        <v>173</v>
      </c>
      <c r="D52" s="89" t="s">
        <v>192</v>
      </c>
      <c r="E52" s="89" t="s">
        <v>160</v>
      </c>
      <c r="F52" s="91" t="s">
        <v>439</v>
      </c>
      <c r="G52" s="7">
        <v>56000</v>
      </c>
      <c r="H52" s="7">
        <v>56000</v>
      </c>
    </row>
    <row r="53" spans="1:8" ht="39.6">
      <c r="A53" s="5">
        <v>45</v>
      </c>
      <c r="B53" s="89" t="s">
        <v>5</v>
      </c>
      <c r="C53" s="89" t="s">
        <v>173</v>
      </c>
      <c r="D53" s="89" t="s">
        <v>194</v>
      </c>
      <c r="E53" s="89" t="s">
        <v>0</v>
      </c>
      <c r="F53" s="91" t="s">
        <v>452</v>
      </c>
      <c r="G53" s="7">
        <v>110000</v>
      </c>
      <c r="H53" s="7">
        <v>110000</v>
      </c>
    </row>
    <row r="54" spans="1:8" ht="26.4">
      <c r="A54" s="5">
        <v>46</v>
      </c>
      <c r="B54" s="89" t="s">
        <v>5</v>
      </c>
      <c r="C54" s="89" t="s">
        <v>173</v>
      </c>
      <c r="D54" s="89" t="s">
        <v>194</v>
      </c>
      <c r="E54" s="89" t="s">
        <v>2</v>
      </c>
      <c r="F54" s="91" t="s">
        <v>438</v>
      </c>
      <c r="G54" s="7">
        <v>110000</v>
      </c>
      <c r="H54" s="7">
        <v>110000</v>
      </c>
    </row>
    <row r="55" spans="1:8">
      <c r="A55" s="5">
        <v>47</v>
      </c>
      <c r="B55" s="89" t="s">
        <v>5</v>
      </c>
      <c r="C55" s="89" t="s">
        <v>173</v>
      </c>
      <c r="D55" s="89" t="s">
        <v>196</v>
      </c>
      <c r="E55" s="89" t="s">
        <v>0</v>
      </c>
      <c r="F55" s="91" t="s">
        <v>453</v>
      </c>
      <c r="G55" s="7">
        <v>18000</v>
      </c>
      <c r="H55" s="7">
        <v>18000</v>
      </c>
    </row>
    <row r="56" spans="1:8" ht="26.4">
      <c r="A56" s="5">
        <v>48</v>
      </c>
      <c r="B56" s="89" t="s">
        <v>5</v>
      </c>
      <c r="C56" s="89" t="s">
        <v>173</v>
      </c>
      <c r="D56" s="89" t="s">
        <v>196</v>
      </c>
      <c r="E56" s="89" t="s">
        <v>2</v>
      </c>
      <c r="F56" s="91" t="s">
        <v>438</v>
      </c>
      <c r="G56" s="7">
        <v>18000</v>
      </c>
      <c r="H56" s="7">
        <v>18000</v>
      </c>
    </row>
    <row r="57" spans="1:8" ht="39.6">
      <c r="A57" s="5">
        <v>49</v>
      </c>
      <c r="B57" s="89" t="s">
        <v>5</v>
      </c>
      <c r="C57" s="89" t="s">
        <v>173</v>
      </c>
      <c r="D57" s="89" t="s">
        <v>198</v>
      </c>
      <c r="E57" s="89" t="s">
        <v>0</v>
      </c>
      <c r="F57" s="91" t="s">
        <v>454</v>
      </c>
      <c r="G57" s="7">
        <v>2100000</v>
      </c>
      <c r="H57" s="7">
        <v>2100000</v>
      </c>
    </row>
    <row r="58" spans="1:8" ht="26.4">
      <c r="A58" s="5">
        <v>50</v>
      </c>
      <c r="B58" s="89" t="s">
        <v>5</v>
      </c>
      <c r="C58" s="89" t="s">
        <v>173</v>
      </c>
      <c r="D58" s="89" t="s">
        <v>198</v>
      </c>
      <c r="E58" s="89" t="s">
        <v>200</v>
      </c>
      <c r="F58" s="91" t="s">
        <v>455</v>
      </c>
      <c r="G58" s="7">
        <v>2100000</v>
      </c>
      <c r="H58" s="7">
        <v>2100000</v>
      </c>
    </row>
    <row r="59" spans="1:8">
      <c r="A59" s="5">
        <v>51</v>
      </c>
      <c r="B59" s="89" t="s">
        <v>5</v>
      </c>
      <c r="C59" s="89" t="s">
        <v>202</v>
      </c>
      <c r="D59" s="89" t="s">
        <v>147</v>
      </c>
      <c r="E59" s="89" t="s">
        <v>0</v>
      </c>
      <c r="F59" s="91" t="s">
        <v>644</v>
      </c>
      <c r="G59" s="7">
        <v>484200</v>
      </c>
      <c r="H59" s="7">
        <v>514600</v>
      </c>
    </row>
    <row r="60" spans="1:8">
      <c r="A60" s="5">
        <v>52</v>
      </c>
      <c r="B60" s="89" t="s">
        <v>5</v>
      </c>
      <c r="C60" s="89" t="s">
        <v>203</v>
      </c>
      <c r="D60" s="89" t="s">
        <v>147</v>
      </c>
      <c r="E60" s="89" t="s">
        <v>0</v>
      </c>
      <c r="F60" s="91" t="s">
        <v>456</v>
      </c>
      <c r="G60" s="7">
        <v>484200</v>
      </c>
      <c r="H60" s="7">
        <v>514600</v>
      </c>
    </row>
    <row r="61" spans="1:8">
      <c r="A61" s="5">
        <v>53</v>
      </c>
      <c r="B61" s="89" t="s">
        <v>5</v>
      </c>
      <c r="C61" s="89" t="s">
        <v>203</v>
      </c>
      <c r="D61" s="89" t="s">
        <v>150</v>
      </c>
      <c r="E61" s="89" t="s">
        <v>0</v>
      </c>
      <c r="F61" s="91" t="s">
        <v>434</v>
      </c>
      <c r="G61" s="7">
        <v>484200</v>
      </c>
      <c r="H61" s="7">
        <v>514600</v>
      </c>
    </row>
    <row r="62" spans="1:8" ht="36">
      <c r="A62" s="5">
        <v>54</v>
      </c>
      <c r="B62" s="89" t="s">
        <v>5</v>
      </c>
      <c r="C62" s="89" t="s">
        <v>203</v>
      </c>
      <c r="D62" s="89" t="s">
        <v>205</v>
      </c>
      <c r="E62" s="89" t="s">
        <v>0</v>
      </c>
      <c r="F62" s="124" t="s">
        <v>457</v>
      </c>
      <c r="G62" s="7">
        <v>484200</v>
      </c>
      <c r="H62" s="7">
        <v>514600</v>
      </c>
    </row>
    <row r="63" spans="1:8" ht="26.4">
      <c r="A63" s="5">
        <v>55</v>
      </c>
      <c r="B63" s="89" t="s">
        <v>5</v>
      </c>
      <c r="C63" s="89" t="s">
        <v>203</v>
      </c>
      <c r="D63" s="89" t="s">
        <v>205</v>
      </c>
      <c r="E63" s="89" t="s">
        <v>1</v>
      </c>
      <c r="F63" s="91" t="s">
        <v>436</v>
      </c>
      <c r="G63" s="7">
        <v>484200</v>
      </c>
      <c r="H63" s="7">
        <v>514600</v>
      </c>
    </row>
    <row r="64" spans="1:8" ht="26.4">
      <c r="A64" s="5">
        <v>56</v>
      </c>
      <c r="B64" s="89" t="s">
        <v>5</v>
      </c>
      <c r="C64" s="89" t="s">
        <v>207</v>
      </c>
      <c r="D64" s="89" t="s">
        <v>147</v>
      </c>
      <c r="E64" s="89" t="s">
        <v>0</v>
      </c>
      <c r="F64" s="91" t="s">
        <v>645</v>
      </c>
      <c r="G64" s="7">
        <v>5396000</v>
      </c>
      <c r="H64" s="7">
        <v>5390300</v>
      </c>
    </row>
    <row r="65" spans="1:8" ht="39.6">
      <c r="A65" s="5">
        <v>57</v>
      </c>
      <c r="B65" s="89" t="s">
        <v>5</v>
      </c>
      <c r="C65" s="89" t="s">
        <v>208</v>
      </c>
      <c r="D65" s="89" t="s">
        <v>147</v>
      </c>
      <c r="E65" s="89" t="s">
        <v>0</v>
      </c>
      <c r="F65" s="91" t="s">
        <v>646</v>
      </c>
      <c r="G65" s="7">
        <v>4902000</v>
      </c>
      <c r="H65" s="7">
        <v>4902000</v>
      </c>
    </row>
    <row r="66" spans="1:8" ht="52.8">
      <c r="A66" s="5">
        <v>58</v>
      </c>
      <c r="B66" s="89" t="s">
        <v>5</v>
      </c>
      <c r="C66" s="89" t="s">
        <v>208</v>
      </c>
      <c r="D66" s="89" t="s">
        <v>175</v>
      </c>
      <c r="E66" s="89" t="s">
        <v>0</v>
      </c>
      <c r="F66" s="91" t="s">
        <v>916</v>
      </c>
      <c r="G66" s="7">
        <v>4902000</v>
      </c>
      <c r="H66" s="7">
        <v>4902000</v>
      </c>
    </row>
    <row r="67" spans="1:8" ht="39.6">
      <c r="A67" s="5">
        <v>59</v>
      </c>
      <c r="B67" s="89" t="s">
        <v>5</v>
      </c>
      <c r="C67" s="89" t="s">
        <v>208</v>
      </c>
      <c r="D67" s="89" t="s">
        <v>209</v>
      </c>
      <c r="E67" s="89" t="s">
        <v>0</v>
      </c>
      <c r="F67" s="91" t="s">
        <v>647</v>
      </c>
      <c r="G67" s="7">
        <v>100000</v>
      </c>
      <c r="H67" s="7">
        <v>100000</v>
      </c>
    </row>
    <row r="68" spans="1:8" ht="26.4">
      <c r="A68" s="5">
        <v>60</v>
      </c>
      <c r="B68" s="89" t="s">
        <v>5</v>
      </c>
      <c r="C68" s="89" t="s">
        <v>208</v>
      </c>
      <c r="D68" s="89" t="s">
        <v>210</v>
      </c>
      <c r="E68" s="89" t="s">
        <v>0</v>
      </c>
      <c r="F68" s="91" t="s">
        <v>458</v>
      </c>
      <c r="G68" s="7">
        <v>100000</v>
      </c>
      <c r="H68" s="7">
        <v>100000</v>
      </c>
    </row>
    <row r="69" spans="1:8" ht="26.4">
      <c r="A69" s="5">
        <v>61</v>
      </c>
      <c r="B69" s="89" t="s">
        <v>5</v>
      </c>
      <c r="C69" s="89" t="s">
        <v>208</v>
      </c>
      <c r="D69" s="89" t="s">
        <v>210</v>
      </c>
      <c r="E69" s="89" t="s">
        <v>2</v>
      </c>
      <c r="F69" s="91" t="s">
        <v>438</v>
      </c>
      <c r="G69" s="7">
        <v>100000</v>
      </c>
      <c r="H69" s="7">
        <v>100000</v>
      </c>
    </row>
    <row r="70" spans="1:8" ht="60">
      <c r="A70" s="5">
        <v>62</v>
      </c>
      <c r="B70" s="89" t="s">
        <v>5</v>
      </c>
      <c r="C70" s="89" t="s">
        <v>208</v>
      </c>
      <c r="D70" s="89" t="s">
        <v>212</v>
      </c>
      <c r="E70" s="89" t="s">
        <v>0</v>
      </c>
      <c r="F70" s="124" t="s">
        <v>712</v>
      </c>
      <c r="G70" s="7">
        <v>4802000</v>
      </c>
      <c r="H70" s="7">
        <v>4802000</v>
      </c>
    </row>
    <row r="71" spans="1:8" ht="39.6">
      <c r="A71" s="5">
        <v>63</v>
      </c>
      <c r="B71" s="89" t="s">
        <v>5</v>
      </c>
      <c r="C71" s="89" t="s">
        <v>208</v>
      </c>
      <c r="D71" s="89" t="s">
        <v>213</v>
      </c>
      <c r="E71" s="89" t="s">
        <v>0</v>
      </c>
      <c r="F71" s="91" t="s">
        <v>459</v>
      </c>
      <c r="G71" s="7">
        <v>4802000</v>
      </c>
      <c r="H71" s="7">
        <v>4802000</v>
      </c>
    </row>
    <row r="72" spans="1:8" ht="26.4">
      <c r="A72" s="5">
        <v>64</v>
      </c>
      <c r="B72" s="89" t="s">
        <v>5</v>
      </c>
      <c r="C72" s="89" t="s">
        <v>208</v>
      </c>
      <c r="D72" s="89" t="s">
        <v>213</v>
      </c>
      <c r="E72" s="89" t="s">
        <v>3</v>
      </c>
      <c r="F72" s="91" t="s">
        <v>643</v>
      </c>
      <c r="G72" s="7">
        <v>4000000</v>
      </c>
      <c r="H72" s="7">
        <v>4000000</v>
      </c>
    </row>
    <row r="73" spans="1:8" ht="26.4">
      <c r="A73" s="5">
        <v>65</v>
      </c>
      <c r="B73" s="89" t="s">
        <v>5</v>
      </c>
      <c r="C73" s="89" t="s">
        <v>208</v>
      </c>
      <c r="D73" s="89" t="s">
        <v>213</v>
      </c>
      <c r="E73" s="89" t="s">
        <v>2</v>
      </c>
      <c r="F73" s="91" t="s">
        <v>438</v>
      </c>
      <c r="G73" s="7">
        <v>800000</v>
      </c>
      <c r="H73" s="7">
        <v>800000</v>
      </c>
    </row>
    <row r="74" spans="1:8">
      <c r="A74" s="5">
        <v>66</v>
      </c>
      <c r="B74" s="89" t="s">
        <v>5</v>
      </c>
      <c r="C74" s="89" t="s">
        <v>208</v>
      </c>
      <c r="D74" s="89" t="s">
        <v>213</v>
      </c>
      <c r="E74" s="89" t="s">
        <v>160</v>
      </c>
      <c r="F74" s="91" t="s">
        <v>439</v>
      </c>
      <c r="G74" s="7">
        <v>2000</v>
      </c>
      <c r="H74" s="7">
        <v>2000</v>
      </c>
    </row>
    <row r="75" spans="1:8">
      <c r="A75" s="5">
        <v>67</v>
      </c>
      <c r="B75" s="89" t="s">
        <v>5</v>
      </c>
      <c r="C75" s="89" t="s">
        <v>215</v>
      </c>
      <c r="D75" s="89" t="s">
        <v>147</v>
      </c>
      <c r="E75" s="89" t="s">
        <v>0</v>
      </c>
      <c r="F75" s="91" t="s">
        <v>460</v>
      </c>
      <c r="G75" s="7">
        <v>356200</v>
      </c>
      <c r="H75" s="7">
        <v>350000</v>
      </c>
    </row>
    <row r="76" spans="1:8" ht="52.8">
      <c r="A76" s="5">
        <v>68</v>
      </c>
      <c r="B76" s="89" t="s">
        <v>5</v>
      </c>
      <c r="C76" s="89" t="s">
        <v>215</v>
      </c>
      <c r="D76" s="89" t="s">
        <v>175</v>
      </c>
      <c r="E76" s="89" t="s">
        <v>0</v>
      </c>
      <c r="F76" s="91" t="s">
        <v>916</v>
      </c>
      <c r="G76" s="7">
        <v>356200</v>
      </c>
      <c r="H76" s="7">
        <v>350000</v>
      </c>
    </row>
    <row r="77" spans="1:8" ht="26.4">
      <c r="A77" s="5">
        <v>69</v>
      </c>
      <c r="B77" s="89" t="s">
        <v>5</v>
      </c>
      <c r="C77" s="89" t="s">
        <v>215</v>
      </c>
      <c r="D77" s="89" t="s">
        <v>217</v>
      </c>
      <c r="E77" s="89" t="s">
        <v>0</v>
      </c>
      <c r="F77" s="91" t="s">
        <v>847</v>
      </c>
      <c r="G77" s="7">
        <v>356200</v>
      </c>
      <c r="H77" s="7">
        <v>350000</v>
      </c>
    </row>
    <row r="78" spans="1:8" ht="39.6">
      <c r="A78" s="5">
        <v>70</v>
      </c>
      <c r="B78" s="89" t="s">
        <v>5</v>
      </c>
      <c r="C78" s="89" t="s">
        <v>215</v>
      </c>
      <c r="D78" s="89" t="s">
        <v>766</v>
      </c>
      <c r="E78" s="89" t="s">
        <v>0</v>
      </c>
      <c r="F78" s="91" t="s">
        <v>848</v>
      </c>
      <c r="G78" s="7">
        <v>306200</v>
      </c>
      <c r="H78" s="7">
        <v>300000</v>
      </c>
    </row>
    <row r="79" spans="1:8" ht="26.4">
      <c r="A79" s="5">
        <v>71</v>
      </c>
      <c r="B79" s="89" t="s">
        <v>5</v>
      </c>
      <c r="C79" s="89" t="s">
        <v>215</v>
      </c>
      <c r="D79" s="89" t="s">
        <v>766</v>
      </c>
      <c r="E79" s="89" t="s">
        <v>2</v>
      </c>
      <c r="F79" s="91" t="s">
        <v>438</v>
      </c>
      <c r="G79" s="7">
        <v>306200</v>
      </c>
      <c r="H79" s="7">
        <v>300000</v>
      </c>
    </row>
    <row r="80" spans="1:8" ht="26.4">
      <c r="A80" s="5">
        <v>72</v>
      </c>
      <c r="B80" s="89" t="s">
        <v>5</v>
      </c>
      <c r="C80" s="89" t="s">
        <v>215</v>
      </c>
      <c r="D80" s="89" t="s">
        <v>219</v>
      </c>
      <c r="E80" s="89" t="s">
        <v>0</v>
      </c>
      <c r="F80" s="91" t="s">
        <v>849</v>
      </c>
      <c r="G80" s="7">
        <v>50000</v>
      </c>
      <c r="H80" s="7">
        <v>50000</v>
      </c>
    </row>
    <row r="81" spans="1:8" ht="26.4">
      <c r="A81" s="5">
        <v>73</v>
      </c>
      <c r="B81" s="89" t="s">
        <v>5</v>
      </c>
      <c r="C81" s="89" t="s">
        <v>215</v>
      </c>
      <c r="D81" s="89" t="s">
        <v>219</v>
      </c>
      <c r="E81" s="89" t="s">
        <v>2</v>
      </c>
      <c r="F81" s="91" t="s">
        <v>438</v>
      </c>
      <c r="G81" s="7">
        <v>50000</v>
      </c>
      <c r="H81" s="7">
        <v>50000</v>
      </c>
    </row>
    <row r="82" spans="1:8" ht="26.4">
      <c r="A82" s="5">
        <v>74</v>
      </c>
      <c r="B82" s="89" t="s">
        <v>5</v>
      </c>
      <c r="C82" s="89" t="s">
        <v>221</v>
      </c>
      <c r="D82" s="89" t="s">
        <v>147</v>
      </c>
      <c r="E82" s="89" t="s">
        <v>0</v>
      </c>
      <c r="F82" s="91" t="s">
        <v>461</v>
      </c>
      <c r="G82" s="7">
        <v>137800</v>
      </c>
      <c r="H82" s="7">
        <v>138300</v>
      </c>
    </row>
    <row r="83" spans="1:8" ht="52.8">
      <c r="A83" s="5">
        <v>75</v>
      </c>
      <c r="B83" s="89" t="s">
        <v>5</v>
      </c>
      <c r="C83" s="89" t="s">
        <v>221</v>
      </c>
      <c r="D83" s="89" t="s">
        <v>175</v>
      </c>
      <c r="E83" s="89" t="s">
        <v>0</v>
      </c>
      <c r="F83" s="91" t="s">
        <v>916</v>
      </c>
      <c r="G83" s="7">
        <v>137800</v>
      </c>
      <c r="H83" s="7">
        <v>138300</v>
      </c>
    </row>
    <row r="84" spans="1:8" ht="39.6">
      <c r="A84" s="5">
        <v>76</v>
      </c>
      <c r="B84" s="89" t="s">
        <v>5</v>
      </c>
      <c r="C84" s="89" t="s">
        <v>221</v>
      </c>
      <c r="D84" s="89" t="s">
        <v>223</v>
      </c>
      <c r="E84" s="89" t="s">
        <v>0</v>
      </c>
      <c r="F84" s="91" t="s">
        <v>462</v>
      </c>
      <c r="G84" s="7">
        <v>137800</v>
      </c>
      <c r="H84" s="7">
        <v>138300</v>
      </c>
    </row>
    <row r="85" spans="1:8" ht="26.4">
      <c r="A85" s="5">
        <v>77</v>
      </c>
      <c r="B85" s="89" t="s">
        <v>5</v>
      </c>
      <c r="C85" s="89" t="s">
        <v>221</v>
      </c>
      <c r="D85" s="89" t="s">
        <v>225</v>
      </c>
      <c r="E85" s="89" t="s">
        <v>0</v>
      </c>
      <c r="F85" s="91" t="s">
        <v>463</v>
      </c>
      <c r="G85" s="7">
        <v>39600</v>
      </c>
      <c r="H85" s="7">
        <v>40100</v>
      </c>
    </row>
    <row r="86" spans="1:8" ht="26.4">
      <c r="A86" s="5">
        <v>78</v>
      </c>
      <c r="B86" s="89" t="s">
        <v>5</v>
      </c>
      <c r="C86" s="89" t="s">
        <v>221</v>
      </c>
      <c r="D86" s="89" t="s">
        <v>225</v>
      </c>
      <c r="E86" s="89" t="s">
        <v>2</v>
      </c>
      <c r="F86" s="91" t="s">
        <v>438</v>
      </c>
      <c r="G86" s="7">
        <v>39600</v>
      </c>
      <c r="H86" s="7">
        <v>40100</v>
      </c>
    </row>
    <row r="87" spans="1:8" ht="26.4">
      <c r="A87" s="5">
        <v>79</v>
      </c>
      <c r="B87" s="89" t="s">
        <v>5</v>
      </c>
      <c r="C87" s="89" t="s">
        <v>221</v>
      </c>
      <c r="D87" s="89" t="s">
        <v>227</v>
      </c>
      <c r="E87" s="89" t="s">
        <v>0</v>
      </c>
      <c r="F87" s="91" t="s">
        <v>464</v>
      </c>
      <c r="G87" s="7">
        <v>98200</v>
      </c>
      <c r="H87" s="7">
        <v>98200</v>
      </c>
    </row>
    <row r="88" spans="1:8" ht="39.6">
      <c r="A88" s="5">
        <v>80</v>
      </c>
      <c r="B88" s="89" t="s">
        <v>5</v>
      </c>
      <c r="C88" s="89" t="s">
        <v>221</v>
      </c>
      <c r="D88" s="89" t="s">
        <v>227</v>
      </c>
      <c r="E88" s="89" t="s">
        <v>229</v>
      </c>
      <c r="F88" s="91" t="s">
        <v>465</v>
      </c>
      <c r="G88" s="7">
        <v>98200</v>
      </c>
      <c r="H88" s="7">
        <v>98200</v>
      </c>
    </row>
    <row r="89" spans="1:8">
      <c r="A89" s="5">
        <v>81</v>
      </c>
      <c r="B89" s="89" t="s">
        <v>5</v>
      </c>
      <c r="C89" s="89" t="s">
        <v>231</v>
      </c>
      <c r="D89" s="89" t="s">
        <v>147</v>
      </c>
      <c r="E89" s="89" t="s">
        <v>0</v>
      </c>
      <c r="F89" s="91" t="s">
        <v>648</v>
      </c>
      <c r="G89" s="7">
        <v>148556841</v>
      </c>
      <c r="H89" s="7">
        <v>133572672</v>
      </c>
    </row>
    <row r="90" spans="1:8">
      <c r="A90" s="5">
        <v>82</v>
      </c>
      <c r="B90" s="89" t="s">
        <v>5</v>
      </c>
      <c r="C90" s="89" t="s">
        <v>232</v>
      </c>
      <c r="D90" s="89" t="s">
        <v>147</v>
      </c>
      <c r="E90" s="89" t="s">
        <v>0</v>
      </c>
      <c r="F90" s="91" t="s">
        <v>499</v>
      </c>
      <c r="G90" s="7">
        <v>208400</v>
      </c>
      <c r="H90" s="7">
        <v>206100</v>
      </c>
    </row>
    <row r="91" spans="1:8">
      <c r="A91" s="5">
        <v>83</v>
      </c>
      <c r="B91" s="89" t="s">
        <v>5</v>
      </c>
      <c r="C91" s="89" t="s">
        <v>232</v>
      </c>
      <c r="D91" s="89" t="s">
        <v>150</v>
      </c>
      <c r="E91" s="89" t="s">
        <v>0</v>
      </c>
      <c r="F91" s="91" t="s">
        <v>434</v>
      </c>
      <c r="G91" s="7">
        <v>208400</v>
      </c>
      <c r="H91" s="7">
        <v>206100</v>
      </c>
    </row>
    <row r="92" spans="1:8" ht="48">
      <c r="A92" s="5">
        <v>84</v>
      </c>
      <c r="B92" s="89" t="s">
        <v>5</v>
      </c>
      <c r="C92" s="89" t="s">
        <v>232</v>
      </c>
      <c r="D92" s="89" t="s">
        <v>234</v>
      </c>
      <c r="E92" s="89" t="s">
        <v>0</v>
      </c>
      <c r="F92" s="124" t="s">
        <v>767</v>
      </c>
      <c r="G92" s="7">
        <v>208400</v>
      </c>
      <c r="H92" s="7">
        <v>206100</v>
      </c>
    </row>
    <row r="93" spans="1:8" ht="26.4">
      <c r="A93" s="5">
        <v>85</v>
      </c>
      <c r="B93" s="89" t="s">
        <v>5</v>
      </c>
      <c r="C93" s="89" t="s">
        <v>232</v>
      </c>
      <c r="D93" s="89" t="s">
        <v>234</v>
      </c>
      <c r="E93" s="89" t="s">
        <v>2</v>
      </c>
      <c r="F93" s="91" t="s">
        <v>438</v>
      </c>
      <c r="G93" s="7">
        <v>11800</v>
      </c>
      <c r="H93" s="7">
        <v>11700</v>
      </c>
    </row>
    <row r="94" spans="1:8">
      <c r="A94" s="5">
        <v>86</v>
      </c>
      <c r="B94" s="89" t="s">
        <v>5</v>
      </c>
      <c r="C94" s="89" t="s">
        <v>232</v>
      </c>
      <c r="D94" s="89" t="s">
        <v>234</v>
      </c>
      <c r="E94" s="89" t="s">
        <v>125</v>
      </c>
      <c r="F94" s="91" t="s">
        <v>500</v>
      </c>
      <c r="G94" s="7">
        <v>196600</v>
      </c>
      <c r="H94" s="7">
        <v>194400</v>
      </c>
    </row>
    <row r="95" spans="1:8">
      <c r="A95" s="5">
        <v>87</v>
      </c>
      <c r="B95" s="89" t="s">
        <v>5</v>
      </c>
      <c r="C95" s="89" t="s">
        <v>236</v>
      </c>
      <c r="D95" s="89" t="s">
        <v>147</v>
      </c>
      <c r="E95" s="89" t="s">
        <v>0</v>
      </c>
      <c r="F95" s="91" t="s">
        <v>466</v>
      </c>
      <c r="G95" s="7">
        <v>72066500</v>
      </c>
      <c r="H95" s="7">
        <v>62797420</v>
      </c>
    </row>
    <row r="96" spans="1:8" ht="52.8">
      <c r="A96" s="5">
        <v>88</v>
      </c>
      <c r="B96" s="89" t="s">
        <v>5</v>
      </c>
      <c r="C96" s="89" t="s">
        <v>236</v>
      </c>
      <c r="D96" s="89" t="s">
        <v>175</v>
      </c>
      <c r="E96" s="89" t="s">
        <v>0</v>
      </c>
      <c r="F96" s="91" t="s">
        <v>916</v>
      </c>
      <c r="G96" s="7">
        <v>72066500</v>
      </c>
      <c r="H96" s="7">
        <v>62797420</v>
      </c>
    </row>
    <row r="97" spans="1:8" ht="36">
      <c r="A97" s="5">
        <v>89</v>
      </c>
      <c r="B97" s="89" t="s">
        <v>5</v>
      </c>
      <c r="C97" s="89" t="s">
        <v>236</v>
      </c>
      <c r="D97" s="89" t="s">
        <v>238</v>
      </c>
      <c r="E97" s="89" t="s">
        <v>0</v>
      </c>
      <c r="F97" s="124" t="s">
        <v>467</v>
      </c>
      <c r="G97" s="7">
        <v>72066500</v>
      </c>
      <c r="H97" s="7">
        <v>62797420</v>
      </c>
    </row>
    <row r="98" spans="1:8" ht="39.6">
      <c r="A98" s="5">
        <v>90</v>
      </c>
      <c r="B98" s="89" t="s">
        <v>5</v>
      </c>
      <c r="C98" s="89" t="s">
        <v>236</v>
      </c>
      <c r="D98" s="89" t="s">
        <v>240</v>
      </c>
      <c r="E98" s="89" t="s">
        <v>0</v>
      </c>
      <c r="F98" s="91" t="s">
        <v>468</v>
      </c>
      <c r="G98" s="7">
        <v>2066500</v>
      </c>
      <c r="H98" s="7">
        <v>2066500</v>
      </c>
    </row>
    <row r="99" spans="1:8" ht="26.4">
      <c r="A99" s="5">
        <v>91</v>
      </c>
      <c r="B99" s="89" t="s">
        <v>5</v>
      </c>
      <c r="C99" s="89" t="s">
        <v>236</v>
      </c>
      <c r="D99" s="89" t="s">
        <v>240</v>
      </c>
      <c r="E99" s="89" t="s">
        <v>3</v>
      </c>
      <c r="F99" s="91" t="s">
        <v>643</v>
      </c>
      <c r="G99" s="7">
        <v>1900000</v>
      </c>
      <c r="H99" s="7">
        <v>1900000</v>
      </c>
    </row>
    <row r="100" spans="1:8" ht="26.4">
      <c r="A100" s="5">
        <v>92</v>
      </c>
      <c r="B100" s="89" t="s">
        <v>5</v>
      </c>
      <c r="C100" s="89" t="s">
        <v>236</v>
      </c>
      <c r="D100" s="89" t="s">
        <v>240</v>
      </c>
      <c r="E100" s="89" t="s">
        <v>2</v>
      </c>
      <c r="F100" s="91" t="s">
        <v>438</v>
      </c>
      <c r="G100" s="7">
        <v>154900</v>
      </c>
      <c r="H100" s="7">
        <v>154900</v>
      </c>
    </row>
    <row r="101" spans="1:8">
      <c r="A101" s="5">
        <v>93</v>
      </c>
      <c r="B101" s="89" t="s">
        <v>5</v>
      </c>
      <c r="C101" s="89" t="s">
        <v>236</v>
      </c>
      <c r="D101" s="89" t="s">
        <v>240</v>
      </c>
      <c r="E101" s="89" t="s">
        <v>160</v>
      </c>
      <c r="F101" s="91" t="s">
        <v>439</v>
      </c>
      <c r="G101" s="7">
        <v>11600</v>
      </c>
      <c r="H101" s="7">
        <v>11600</v>
      </c>
    </row>
    <row r="102" spans="1:8" ht="39.6">
      <c r="A102" s="5">
        <v>94</v>
      </c>
      <c r="B102" s="89" t="s">
        <v>5</v>
      </c>
      <c r="C102" s="89" t="s">
        <v>236</v>
      </c>
      <c r="D102" s="89" t="s">
        <v>936</v>
      </c>
      <c r="E102" s="89" t="s">
        <v>0</v>
      </c>
      <c r="F102" s="91" t="s">
        <v>769</v>
      </c>
      <c r="G102" s="7">
        <v>70000000</v>
      </c>
      <c r="H102" s="7">
        <v>60730920</v>
      </c>
    </row>
    <row r="103" spans="1:8" ht="26.4">
      <c r="A103" s="5">
        <v>95</v>
      </c>
      <c r="B103" s="89" t="s">
        <v>5</v>
      </c>
      <c r="C103" s="89" t="s">
        <v>236</v>
      </c>
      <c r="D103" s="89" t="s">
        <v>936</v>
      </c>
      <c r="E103" s="89" t="s">
        <v>2</v>
      </c>
      <c r="F103" s="91" t="s">
        <v>438</v>
      </c>
      <c r="G103" s="7">
        <v>70000000</v>
      </c>
      <c r="H103" s="7">
        <v>60730920</v>
      </c>
    </row>
    <row r="104" spans="1:8">
      <c r="A104" s="5">
        <v>96</v>
      </c>
      <c r="B104" s="89" t="s">
        <v>5</v>
      </c>
      <c r="C104" s="89" t="s">
        <v>242</v>
      </c>
      <c r="D104" s="89" t="s">
        <v>147</v>
      </c>
      <c r="E104" s="89" t="s">
        <v>0</v>
      </c>
      <c r="F104" s="91" t="s">
        <v>501</v>
      </c>
      <c r="G104" s="7">
        <v>102000</v>
      </c>
      <c r="H104" s="7">
        <v>102000</v>
      </c>
    </row>
    <row r="105" spans="1:8">
      <c r="A105" s="5">
        <v>97</v>
      </c>
      <c r="B105" s="89" t="s">
        <v>5</v>
      </c>
      <c r="C105" s="89" t="s">
        <v>242</v>
      </c>
      <c r="D105" s="89" t="s">
        <v>150</v>
      </c>
      <c r="E105" s="89" t="s">
        <v>0</v>
      </c>
      <c r="F105" s="91" t="s">
        <v>434</v>
      </c>
      <c r="G105" s="7">
        <v>102000</v>
      </c>
      <c r="H105" s="7">
        <v>102000</v>
      </c>
    </row>
    <row r="106" spans="1:8" ht="26.4">
      <c r="A106" s="5">
        <v>98</v>
      </c>
      <c r="B106" s="89" t="s">
        <v>5</v>
      </c>
      <c r="C106" s="89" t="s">
        <v>242</v>
      </c>
      <c r="D106" s="89" t="s">
        <v>244</v>
      </c>
      <c r="E106" s="89" t="s">
        <v>0</v>
      </c>
      <c r="F106" s="91" t="s">
        <v>502</v>
      </c>
      <c r="G106" s="7">
        <v>102000</v>
      </c>
      <c r="H106" s="7">
        <v>102000</v>
      </c>
    </row>
    <row r="107" spans="1:8" ht="36">
      <c r="A107" s="5">
        <v>99</v>
      </c>
      <c r="B107" s="89" t="s">
        <v>5</v>
      </c>
      <c r="C107" s="89" t="s">
        <v>242</v>
      </c>
      <c r="D107" s="89" t="s">
        <v>244</v>
      </c>
      <c r="E107" s="89" t="s">
        <v>124</v>
      </c>
      <c r="F107" s="124" t="s">
        <v>472</v>
      </c>
      <c r="G107" s="7">
        <v>102000</v>
      </c>
      <c r="H107" s="7">
        <v>102000</v>
      </c>
    </row>
    <row r="108" spans="1:8">
      <c r="A108" s="5">
        <v>100</v>
      </c>
      <c r="B108" s="89" t="s">
        <v>5</v>
      </c>
      <c r="C108" s="89" t="s">
        <v>247</v>
      </c>
      <c r="D108" s="89" t="s">
        <v>147</v>
      </c>
      <c r="E108" s="89" t="s">
        <v>0</v>
      </c>
      <c r="F108" s="91" t="s">
        <v>503</v>
      </c>
      <c r="G108" s="7">
        <v>73927041</v>
      </c>
      <c r="H108" s="7">
        <v>68349552</v>
      </c>
    </row>
    <row r="109" spans="1:8" ht="39.6">
      <c r="A109" s="5">
        <v>101</v>
      </c>
      <c r="B109" s="89" t="s">
        <v>5</v>
      </c>
      <c r="C109" s="89" t="s">
        <v>247</v>
      </c>
      <c r="D109" s="89" t="s">
        <v>249</v>
      </c>
      <c r="E109" s="89" t="s">
        <v>0</v>
      </c>
      <c r="F109" s="91" t="s">
        <v>921</v>
      </c>
      <c r="G109" s="7">
        <v>73927041</v>
      </c>
      <c r="H109" s="7">
        <v>68349552</v>
      </c>
    </row>
    <row r="110" spans="1:8" ht="39.6">
      <c r="A110" s="5">
        <v>102</v>
      </c>
      <c r="B110" s="89" t="s">
        <v>5</v>
      </c>
      <c r="C110" s="89" t="s">
        <v>247</v>
      </c>
      <c r="D110" s="89" t="s">
        <v>250</v>
      </c>
      <c r="E110" s="89" t="s">
        <v>0</v>
      </c>
      <c r="F110" s="91" t="s">
        <v>504</v>
      </c>
      <c r="G110" s="7">
        <v>73927041</v>
      </c>
      <c r="H110" s="7">
        <v>68349552</v>
      </c>
    </row>
    <row r="111" spans="1:8" ht="26.4">
      <c r="A111" s="5">
        <v>103</v>
      </c>
      <c r="B111" s="89" t="s">
        <v>5</v>
      </c>
      <c r="C111" s="89" t="s">
        <v>247</v>
      </c>
      <c r="D111" s="89" t="s">
        <v>252</v>
      </c>
      <c r="E111" s="89" t="s">
        <v>0</v>
      </c>
      <c r="F111" s="91" t="s">
        <v>505</v>
      </c>
      <c r="G111" s="7">
        <v>2974798</v>
      </c>
      <c r="H111" s="7">
        <v>7387355</v>
      </c>
    </row>
    <row r="112" spans="1:8" ht="26.4">
      <c r="A112" s="5">
        <v>104</v>
      </c>
      <c r="B112" s="89" t="s">
        <v>5</v>
      </c>
      <c r="C112" s="89" t="s">
        <v>247</v>
      </c>
      <c r="D112" s="89" t="s">
        <v>252</v>
      </c>
      <c r="E112" s="89" t="s">
        <v>2</v>
      </c>
      <c r="F112" s="91" t="s">
        <v>438</v>
      </c>
      <c r="G112" s="7">
        <v>0</v>
      </c>
      <c r="H112" s="7">
        <v>3413955</v>
      </c>
    </row>
    <row r="113" spans="1:8">
      <c r="A113" s="5">
        <v>105</v>
      </c>
      <c r="B113" s="89" t="s">
        <v>5</v>
      </c>
      <c r="C113" s="89" t="s">
        <v>247</v>
      </c>
      <c r="D113" s="89" t="s">
        <v>252</v>
      </c>
      <c r="E113" s="89" t="s">
        <v>125</v>
      </c>
      <c r="F113" s="91" t="s">
        <v>500</v>
      </c>
      <c r="G113" s="7">
        <v>2974798</v>
      </c>
      <c r="H113" s="7">
        <v>3973400</v>
      </c>
    </row>
    <row r="114" spans="1:8" ht="39.6">
      <c r="A114" s="5">
        <v>106</v>
      </c>
      <c r="B114" s="89" t="s">
        <v>5</v>
      </c>
      <c r="C114" s="89" t="s">
        <v>247</v>
      </c>
      <c r="D114" s="89" t="s">
        <v>937</v>
      </c>
      <c r="E114" s="89" t="s">
        <v>0</v>
      </c>
      <c r="F114" s="91" t="s">
        <v>907</v>
      </c>
      <c r="G114" s="7">
        <v>60002000</v>
      </c>
      <c r="H114" s="7">
        <v>57638495</v>
      </c>
    </row>
    <row r="115" spans="1:8">
      <c r="A115" s="5">
        <v>107</v>
      </c>
      <c r="B115" s="89" t="s">
        <v>5</v>
      </c>
      <c r="C115" s="89" t="s">
        <v>247</v>
      </c>
      <c r="D115" s="89" t="s">
        <v>937</v>
      </c>
      <c r="E115" s="89" t="s">
        <v>4</v>
      </c>
      <c r="F115" s="91" t="s">
        <v>507</v>
      </c>
      <c r="G115" s="7">
        <v>60002000</v>
      </c>
      <c r="H115" s="7">
        <v>57638495</v>
      </c>
    </row>
    <row r="116" spans="1:8" ht="39.6">
      <c r="A116" s="5">
        <v>108</v>
      </c>
      <c r="B116" s="89" t="s">
        <v>5</v>
      </c>
      <c r="C116" s="89" t="s">
        <v>247</v>
      </c>
      <c r="D116" s="89" t="s">
        <v>770</v>
      </c>
      <c r="E116" s="89" t="s">
        <v>0</v>
      </c>
      <c r="F116" s="91" t="s">
        <v>1009</v>
      </c>
      <c r="G116" s="7">
        <v>295141</v>
      </c>
      <c r="H116" s="7">
        <v>290092</v>
      </c>
    </row>
    <row r="117" spans="1:8">
      <c r="A117" s="5">
        <v>109</v>
      </c>
      <c r="B117" s="89" t="s">
        <v>5</v>
      </c>
      <c r="C117" s="89" t="s">
        <v>247</v>
      </c>
      <c r="D117" s="89" t="s">
        <v>770</v>
      </c>
      <c r="E117" s="89" t="s">
        <v>4</v>
      </c>
      <c r="F117" s="91" t="s">
        <v>507</v>
      </c>
      <c r="G117" s="7">
        <v>295141</v>
      </c>
      <c r="H117" s="7">
        <v>290092</v>
      </c>
    </row>
    <row r="118" spans="1:8" ht="39.6">
      <c r="A118" s="5">
        <v>110</v>
      </c>
      <c r="B118" s="89" t="s">
        <v>5</v>
      </c>
      <c r="C118" s="89" t="s">
        <v>247</v>
      </c>
      <c r="D118" s="89" t="s">
        <v>938</v>
      </c>
      <c r="E118" s="89" t="s">
        <v>0</v>
      </c>
      <c r="F118" s="91" t="s">
        <v>907</v>
      </c>
      <c r="G118" s="7">
        <v>3158000</v>
      </c>
      <c r="H118" s="7">
        <v>3033610</v>
      </c>
    </row>
    <row r="119" spans="1:8">
      <c r="A119" s="5">
        <v>111</v>
      </c>
      <c r="B119" s="89" t="s">
        <v>5</v>
      </c>
      <c r="C119" s="89" t="s">
        <v>247</v>
      </c>
      <c r="D119" s="89" t="s">
        <v>938</v>
      </c>
      <c r="E119" s="89" t="s">
        <v>4</v>
      </c>
      <c r="F119" s="91" t="s">
        <v>507</v>
      </c>
      <c r="G119" s="7">
        <v>3158000</v>
      </c>
      <c r="H119" s="7">
        <v>3033610</v>
      </c>
    </row>
    <row r="120" spans="1:8" ht="48">
      <c r="A120" s="5">
        <v>112</v>
      </c>
      <c r="B120" s="89" t="s">
        <v>5</v>
      </c>
      <c r="C120" s="89" t="s">
        <v>247</v>
      </c>
      <c r="D120" s="89" t="s">
        <v>939</v>
      </c>
      <c r="E120" s="89" t="s">
        <v>0</v>
      </c>
      <c r="F120" s="124" t="s">
        <v>950</v>
      </c>
      <c r="G120" s="7">
        <v>7497102</v>
      </c>
      <c r="H120" s="7">
        <v>0</v>
      </c>
    </row>
    <row r="121" spans="1:8">
      <c r="A121" s="5">
        <v>113</v>
      </c>
      <c r="B121" s="89" t="s">
        <v>5</v>
      </c>
      <c r="C121" s="89" t="s">
        <v>247</v>
      </c>
      <c r="D121" s="89" t="s">
        <v>939</v>
      </c>
      <c r="E121" s="89" t="s">
        <v>4</v>
      </c>
      <c r="F121" s="91" t="s">
        <v>507</v>
      </c>
      <c r="G121" s="7">
        <v>7497102</v>
      </c>
      <c r="H121" s="7">
        <v>0</v>
      </c>
    </row>
    <row r="122" spans="1:8">
      <c r="A122" s="5">
        <v>114</v>
      </c>
      <c r="B122" s="89" t="s">
        <v>5</v>
      </c>
      <c r="C122" s="89" t="s">
        <v>254</v>
      </c>
      <c r="D122" s="89" t="s">
        <v>147</v>
      </c>
      <c r="E122" s="89" t="s">
        <v>0</v>
      </c>
      <c r="F122" s="91" t="s">
        <v>469</v>
      </c>
      <c r="G122" s="7">
        <v>50000</v>
      </c>
      <c r="H122" s="7">
        <v>50000</v>
      </c>
    </row>
    <row r="123" spans="1:8" ht="52.8">
      <c r="A123" s="5">
        <v>115</v>
      </c>
      <c r="B123" s="89" t="s">
        <v>5</v>
      </c>
      <c r="C123" s="89" t="s">
        <v>254</v>
      </c>
      <c r="D123" s="89" t="s">
        <v>175</v>
      </c>
      <c r="E123" s="89" t="s">
        <v>0</v>
      </c>
      <c r="F123" s="91" t="s">
        <v>916</v>
      </c>
      <c r="G123" s="7">
        <v>50000</v>
      </c>
      <c r="H123" s="7">
        <v>50000</v>
      </c>
    </row>
    <row r="124" spans="1:8" ht="26.4">
      <c r="A124" s="5">
        <v>116</v>
      </c>
      <c r="B124" s="89" t="s">
        <v>5</v>
      </c>
      <c r="C124" s="89" t="s">
        <v>254</v>
      </c>
      <c r="D124" s="89" t="s">
        <v>256</v>
      </c>
      <c r="E124" s="89" t="s">
        <v>0</v>
      </c>
      <c r="F124" s="91" t="s">
        <v>649</v>
      </c>
      <c r="G124" s="7">
        <v>50000</v>
      </c>
      <c r="H124" s="7">
        <v>50000</v>
      </c>
    </row>
    <row r="125" spans="1:8" ht="26.4">
      <c r="A125" s="5">
        <v>117</v>
      </c>
      <c r="B125" s="89" t="s">
        <v>5</v>
      </c>
      <c r="C125" s="89" t="s">
        <v>254</v>
      </c>
      <c r="D125" s="89" t="s">
        <v>257</v>
      </c>
      <c r="E125" s="89" t="s">
        <v>0</v>
      </c>
      <c r="F125" s="91" t="s">
        <v>470</v>
      </c>
      <c r="G125" s="7">
        <v>50000</v>
      </c>
      <c r="H125" s="7">
        <v>50000</v>
      </c>
    </row>
    <row r="126" spans="1:8" ht="26.4">
      <c r="A126" s="5">
        <v>118</v>
      </c>
      <c r="B126" s="89" t="s">
        <v>5</v>
      </c>
      <c r="C126" s="89" t="s">
        <v>254</v>
      </c>
      <c r="D126" s="89" t="s">
        <v>257</v>
      </c>
      <c r="E126" s="89" t="s">
        <v>2</v>
      </c>
      <c r="F126" s="91" t="s">
        <v>438</v>
      </c>
      <c r="G126" s="7">
        <v>50000</v>
      </c>
      <c r="H126" s="7">
        <v>50000</v>
      </c>
    </row>
    <row r="127" spans="1:8">
      <c r="A127" s="5">
        <v>119</v>
      </c>
      <c r="B127" s="89" t="s">
        <v>5</v>
      </c>
      <c r="C127" s="89" t="s">
        <v>259</v>
      </c>
      <c r="D127" s="89" t="s">
        <v>147</v>
      </c>
      <c r="E127" s="89" t="s">
        <v>0</v>
      </c>
      <c r="F127" s="91" t="s">
        <v>471</v>
      </c>
      <c r="G127" s="7">
        <v>2202900</v>
      </c>
      <c r="H127" s="7">
        <v>2067600</v>
      </c>
    </row>
    <row r="128" spans="1:8" ht="52.8">
      <c r="A128" s="5">
        <v>120</v>
      </c>
      <c r="B128" s="89" t="s">
        <v>5</v>
      </c>
      <c r="C128" s="89" t="s">
        <v>259</v>
      </c>
      <c r="D128" s="89" t="s">
        <v>175</v>
      </c>
      <c r="E128" s="89" t="s">
        <v>0</v>
      </c>
      <c r="F128" s="91" t="s">
        <v>916</v>
      </c>
      <c r="G128" s="7">
        <v>2202900</v>
      </c>
      <c r="H128" s="7">
        <v>2067600</v>
      </c>
    </row>
    <row r="129" spans="1:8" ht="39.6">
      <c r="A129" s="5">
        <v>121</v>
      </c>
      <c r="B129" s="89" t="s">
        <v>5</v>
      </c>
      <c r="C129" s="89" t="s">
        <v>259</v>
      </c>
      <c r="D129" s="89" t="s">
        <v>261</v>
      </c>
      <c r="E129" s="89" t="s">
        <v>0</v>
      </c>
      <c r="F129" s="91" t="s">
        <v>650</v>
      </c>
      <c r="G129" s="7">
        <v>115000</v>
      </c>
      <c r="H129" s="7">
        <v>115000</v>
      </c>
    </row>
    <row r="130" spans="1:8" ht="39.6">
      <c r="A130" s="5">
        <v>122</v>
      </c>
      <c r="B130" s="89" t="s">
        <v>5</v>
      </c>
      <c r="C130" s="89" t="s">
        <v>259</v>
      </c>
      <c r="D130" s="89" t="s">
        <v>771</v>
      </c>
      <c r="E130" s="89" t="s">
        <v>0</v>
      </c>
      <c r="F130" s="91" t="s">
        <v>772</v>
      </c>
      <c r="G130" s="7">
        <v>115000</v>
      </c>
      <c r="H130" s="7">
        <v>115000</v>
      </c>
    </row>
    <row r="131" spans="1:8" ht="26.4">
      <c r="A131" s="5">
        <v>123</v>
      </c>
      <c r="B131" s="89" t="s">
        <v>5</v>
      </c>
      <c r="C131" s="89" t="s">
        <v>259</v>
      </c>
      <c r="D131" s="89" t="s">
        <v>771</v>
      </c>
      <c r="E131" s="89" t="s">
        <v>2</v>
      </c>
      <c r="F131" s="91" t="s">
        <v>438</v>
      </c>
      <c r="G131" s="7">
        <v>100000</v>
      </c>
      <c r="H131" s="7">
        <v>100000</v>
      </c>
    </row>
    <row r="132" spans="1:8" ht="52.8">
      <c r="A132" s="5">
        <v>124</v>
      </c>
      <c r="B132" s="89" t="s">
        <v>5</v>
      </c>
      <c r="C132" s="89" t="s">
        <v>259</v>
      </c>
      <c r="D132" s="89" t="s">
        <v>771</v>
      </c>
      <c r="E132" s="89" t="s">
        <v>124</v>
      </c>
      <c r="F132" s="91" t="s">
        <v>472</v>
      </c>
      <c r="G132" s="7">
        <v>15000</v>
      </c>
      <c r="H132" s="7">
        <v>15000</v>
      </c>
    </row>
    <row r="133" spans="1:8" ht="26.4">
      <c r="A133" s="5">
        <v>125</v>
      </c>
      <c r="B133" s="89" t="s">
        <v>5</v>
      </c>
      <c r="C133" s="89" t="s">
        <v>259</v>
      </c>
      <c r="D133" s="89" t="s">
        <v>262</v>
      </c>
      <c r="E133" s="89" t="s">
        <v>0</v>
      </c>
      <c r="F133" s="91" t="s">
        <v>651</v>
      </c>
      <c r="G133" s="7">
        <v>14000</v>
      </c>
      <c r="H133" s="7">
        <v>14000</v>
      </c>
    </row>
    <row r="134" spans="1:8" ht="26.4">
      <c r="A134" s="5">
        <v>126</v>
      </c>
      <c r="B134" s="89" t="s">
        <v>5</v>
      </c>
      <c r="C134" s="89" t="s">
        <v>259</v>
      </c>
      <c r="D134" s="89" t="s">
        <v>263</v>
      </c>
      <c r="E134" s="89" t="s">
        <v>0</v>
      </c>
      <c r="F134" s="91" t="s">
        <v>473</v>
      </c>
      <c r="G134" s="7">
        <v>14000</v>
      </c>
      <c r="H134" s="7">
        <v>14000</v>
      </c>
    </row>
    <row r="135" spans="1:8" ht="26.4">
      <c r="A135" s="5">
        <v>127</v>
      </c>
      <c r="B135" s="89" t="s">
        <v>5</v>
      </c>
      <c r="C135" s="89" t="s">
        <v>259</v>
      </c>
      <c r="D135" s="89" t="s">
        <v>263</v>
      </c>
      <c r="E135" s="89" t="s">
        <v>2</v>
      </c>
      <c r="F135" s="91" t="s">
        <v>438</v>
      </c>
      <c r="G135" s="7">
        <v>14000</v>
      </c>
      <c r="H135" s="7">
        <v>14000</v>
      </c>
    </row>
    <row r="136" spans="1:8" ht="26.4">
      <c r="A136" s="5">
        <v>128</v>
      </c>
      <c r="B136" s="89" t="s">
        <v>5</v>
      </c>
      <c r="C136" s="89" t="s">
        <v>259</v>
      </c>
      <c r="D136" s="89" t="s">
        <v>265</v>
      </c>
      <c r="E136" s="89" t="s">
        <v>0</v>
      </c>
      <c r="F136" s="91" t="s">
        <v>652</v>
      </c>
      <c r="G136" s="7">
        <v>900600</v>
      </c>
      <c r="H136" s="7">
        <v>900600</v>
      </c>
    </row>
    <row r="137" spans="1:8">
      <c r="A137" s="5">
        <v>129</v>
      </c>
      <c r="B137" s="89" t="s">
        <v>5</v>
      </c>
      <c r="C137" s="89" t="s">
        <v>259</v>
      </c>
      <c r="D137" s="89" t="s">
        <v>266</v>
      </c>
      <c r="E137" s="89" t="s">
        <v>0</v>
      </c>
      <c r="F137" s="91" t="s">
        <v>474</v>
      </c>
      <c r="G137" s="7">
        <v>100600</v>
      </c>
      <c r="H137" s="7">
        <v>100600</v>
      </c>
    </row>
    <row r="138" spans="1:8" ht="26.4">
      <c r="A138" s="5">
        <v>130</v>
      </c>
      <c r="B138" s="89" t="s">
        <v>5</v>
      </c>
      <c r="C138" s="89" t="s">
        <v>259</v>
      </c>
      <c r="D138" s="89" t="s">
        <v>266</v>
      </c>
      <c r="E138" s="89" t="s">
        <v>2</v>
      </c>
      <c r="F138" s="91" t="s">
        <v>438</v>
      </c>
      <c r="G138" s="7">
        <v>100600</v>
      </c>
      <c r="H138" s="7">
        <v>100600</v>
      </c>
    </row>
    <row r="139" spans="1:8" ht="39.6">
      <c r="A139" s="5">
        <v>131</v>
      </c>
      <c r="B139" s="89" t="s">
        <v>5</v>
      </c>
      <c r="C139" s="89" t="s">
        <v>259</v>
      </c>
      <c r="D139" s="89" t="s">
        <v>941</v>
      </c>
      <c r="E139" s="89" t="s">
        <v>0</v>
      </c>
      <c r="F139" s="91" t="s">
        <v>951</v>
      </c>
      <c r="G139" s="7">
        <v>800000</v>
      </c>
      <c r="H139" s="7">
        <v>800000</v>
      </c>
    </row>
    <row r="140" spans="1:8" ht="26.4">
      <c r="A140" s="5">
        <v>132</v>
      </c>
      <c r="B140" s="89" t="s">
        <v>5</v>
      </c>
      <c r="C140" s="89" t="s">
        <v>259</v>
      </c>
      <c r="D140" s="89" t="s">
        <v>941</v>
      </c>
      <c r="E140" s="89" t="s">
        <v>2</v>
      </c>
      <c r="F140" s="91" t="s">
        <v>438</v>
      </c>
      <c r="G140" s="7">
        <v>800000</v>
      </c>
      <c r="H140" s="7">
        <v>800000</v>
      </c>
    </row>
    <row r="141" spans="1:8" ht="48">
      <c r="A141" s="5">
        <v>133</v>
      </c>
      <c r="B141" s="89" t="s">
        <v>5</v>
      </c>
      <c r="C141" s="89" t="s">
        <v>259</v>
      </c>
      <c r="D141" s="89" t="s">
        <v>268</v>
      </c>
      <c r="E141" s="89" t="s">
        <v>0</v>
      </c>
      <c r="F141" s="124" t="s">
        <v>475</v>
      </c>
      <c r="G141" s="7">
        <v>80000</v>
      </c>
      <c r="H141" s="7">
        <v>80000</v>
      </c>
    </row>
    <row r="142" spans="1:8" ht="39.6">
      <c r="A142" s="5">
        <v>134</v>
      </c>
      <c r="B142" s="89" t="s">
        <v>5</v>
      </c>
      <c r="C142" s="89" t="s">
        <v>259</v>
      </c>
      <c r="D142" s="89" t="s">
        <v>270</v>
      </c>
      <c r="E142" s="89" t="s">
        <v>0</v>
      </c>
      <c r="F142" s="91" t="s">
        <v>476</v>
      </c>
      <c r="G142" s="7">
        <v>80000</v>
      </c>
      <c r="H142" s="7">
        <v>80000</v>
      </c>
    </row>
    <row r="143" spans="1:8" ht="26.4">
      <c r="A143" s="5">
        <v>135</v>
      </c>
      <c r="B143" s="89" t="s">
        <v>5</v>
      </c>
      <c r="C143" s="89" t="s">
        <v>259</v>
      </c>
      <c r="D143" s="89" t="s">
        <v>270</v>
      </c>
      <c r="E143" s="89" t="s">
        <v>2</v>
      </c>
      <c r="F143" s="91" t="s">
        <v>438</v>
      </c>
      <c r="G143" s="7">
        <v>80000</v>
      </c>
      <c r="H143" s="7">
        <v>80000</v>
      </c>
    </row>
    <row r="144" spans="1:8" ht="39.6">
      <c r="A144" s="5">
        <v>136</v>
      </c>
      <c r="B144" s="89" t="s">
        <v>5</v>
      </c>
      <c r="C144" s="89" t="s">
        <v>259</v>
      </c>
      <c r="D144" s="89" t="s">
        <v>272</v>
      </c>
      <c r="E144" s="89" t="s">
        <v>0</v>
      </c>
      <c r="F144" s="91" t="s">
        <v>653</v>
      </c>
      <c r="G144" s="7">
        <v>1093300</v>
      </c>
      <c r="H144" s="7">
        <v>958000</v>
      </c>
    </row>
    <row r="145" spans="1:8" ht="26.4">
      <c r="A145" s="5">
        <v>137</v>
      </c>
      <c r="B145" s="89" t="s">
        <v>5</v>
      </c>
      <c r="C145" s="89" t="s">
        <v>259</v>
      </c>
      <c r="D145" s="89" t="s">
        <v>273</v>
      </c>
      <c r="E145" s="89" t="s">
        <v>0</v>
      </c>
      <c r="F145" s="91" t="s">
        <v>477</v>
      </c>
      <c r="G145" s="7">
        <v>1018700</v>
      </c>
      <c r="H145" s="7">
        <v>881700</v>
      </c>
    </row>
    <row r="146" spans="1:8" ht="26.4">
      <c r="A146" s="5">
        <v>138</v>
      </c>
      <c r="B146" s="89" t="s">
        <v>5</v>
      </c>
      <c r="C146" s="89" t="s">
        <v>259</v>
      </c>
      <c r="D146" s="89" t="s">
        <v>273</v>
      </c>
      <c r="E146" s="89" t="s">
        <v>2</v>
      </c>
      <c r="F146" s="91" t="s">
        <v>438</v>
      </c>
      <c r="G146" s="7">
        <v>1018700</v>
      </c>
      <c r="H146" s="7">
        <v>881700</v>
      </c>
    </row>
    <row r="147" spans="1:8" ht="26.4">
      <c r="A147" s="5">
        <v>139</v>
      </c>
      <c r="B147" s="89" t="s">
        <v>5</v>
      </c>
      <c r="C147" s="89" t="s">
        <v>259</v>
      </c>
      <c r="D147" s="89" t="s">
        <v>275</v>
      </c>
      <c r="E147" s="89" t="s">
        <v>0</v>
      </c>
      <c r="F147" s="91" t="s">
        <v>982</v>
      </c>
      <c r="G147" s="7">
        <v>74600</v>
      </c>
      <c r="H147" s="7">
        <v>76300</v>
      </c>
    </row>
    <row r="148" spans="1:8" ht="26.4">
      <c r="A148" s="5">
        <v>140</v>
      </c>
      <c r="B148" s="89" t="s">
        <v>5</v>
      </c>
      <c r="C148" s="89" t="s">
        <v>259</v>
      </c>
      <c r="D148" s="89" t="s">
        <v>275</v>
      </c>
      <c r="E148" s="89" t="s">
        <v>2</v>
      </c>
      <c r="F148" s="91" t="s">
        <v>438</v>
      </c>
      <c r="G148" s="7">
        <v>74600</v>
      </c>
      <c r="H148" s="7">
        <v>76300</v>
      </c>
    </row>
    <row r="149" spans="1:8">
      <c r="A149" s="5">
        <v>141</v>
      </c>
      <c r="B149" s="89" t="s">
        <v>5</v>
      </c>
      <c r="C149" s="89" t="s">
        <v>276</v>
      </c>
      <c r="D149" s="89" t="s">
        <v>147</v>
      </c>
      <c r="E149" s="89" t="s">
        <v>0</v>
      </c>
      <c r="F149" s="91" t="s">
        <v>654</v>
      </c>
      <c r="G149" s="7">
        <v>139175416.74000001</v>
      </c>
      <c r="H149" s="7">
        <v>19098270</v>
      </c>
    </row>
    <row r="150" spans="1:8">
      <c r="A150" s="5">
        <v>142</v>
      </c>
      <c r="B150" s="89" t="s">
        <v>5</v>
      </c>
      <c r="C150" s="89" t="s">
        <v>277</v>
      </c>
      <c r="D150" s="89" t="s">
        <v>147</v>
      </c>
      <c r="E150" s="89" t="s">
        <v>0</v>
      </c>
      <c r="F150" s="91" t="s">
        <v>478</v>
      </c>
      <c r="G150" s="7">
        <v>61508605.420000002</v>
      </c>
      <c r="H150" s="7">
        <v>464420</v>
      </c>
    </row>
    <row r="151" spans="1:8" ht="52.8">
      <c r="A151" s="5">
        <v>143</v>
      </c>
      <c r="B151" s="89" t="s">
        <v>5</v>
      </c>
      <c r="C151" s="89" t="s">
        <v>277</v>
      </c>
      <c r="D151" s="89" t="s">
        <v>175</v>
      </c>
      <c r="E151" s="89" t="s">
        <v>0</v>
      </c>
      <c r="F151" s="91" t="s">
        <v>916</v>
      </c>
      <c r="G151" s="7">
        <v>61076685.420000002</v>
      </c>
      <c r="H151" s="7">
        <v>32500</v>
      </c>
    </row>
    <row r="152" spans="1:8" ht="39.6">
      <c r="A152" s="5">
        <v>144</v>
      </c>
      <c r="B152" s="89" t="s">
        <v>5</v>
      </c>
      <c r="C152" s="89" t="s">
        <v>277</v>
      </c>
      <c r="D152" s="89" t="s">
        <v>279</v>
      </c>
      <c r="E152" s="89" t="s">
        <v>0</v>
      </c>
      <c r="F152" s="91" t="s">
        <v>506</v>
      </c>
      <c r="G152" s="7">
        <v>61076685.420000002</v>
      </c>
      <c r="H152" s="7">
        <v>32500</v>
      </c>
    </row>
    <row r="153" spans="1:8" ht="26.4">
      <c r="A153" s="5">
        <v>145</v>
      </c>
      <c r="B153" s="89" t="s">
        <v>5</v>
      </c>
      <c r="C153" s="89" t="s">
        <v>277</v>
      </c>
      <c r="D153" s="89" t="s">
        <v>280</v>
      </c>
      <c r="E153" s="89" t="s">
        <v>0</v>
      </c>
      <c r="F153" s="91" t="s">
        <v>479</v>
      </c>
      <c r="G153" s="7">
        <v>1147350</v>
      </c>
      <c r="H153" s="7">
        <v>0</v>
      </c>
    </row>
    <row r="154" spans="1:8" ht="26.4">
      <c r="A154" s="5">
        <v>146</v>
      </c>
      <c r="B154" s="89" t="s">
        <v>5</v>
      </c>
      <c r="C154" s="89" t="s">
        <v>277</v>
      </c>
      <c r="D154" s="89" t="s">
        <v>280</v>
      </c>
      <c r="E154" s="89" t="s">
        <v>2</v>
      </c>
      <c r="F154" s="91" t="s">
        <v>438</v>
      </c>
      <c r="G154" s="7">
        <v>1147350</v>
      </c>
      <c r="H154" s="7">
        <v>0</v>
      </c>
    </row>
    <row r="155" spans="1:8" ht="39.6">
      <c r="A155" s="5">
        <v>147</v>
      </c>
      <c r="B155" s="89" t="s">
        <v>5</v>
      </c>
      <c r="C155" s="89" t="s">
        <v>277</v>
      </c>
      <c r="D155" s="89" t="s">
        <v>282</v>
      </c>
      <c r="E155" s="89" t="s">
        <v>0</v>
      </c>
      <c r="F155" s="91" t="s">
        <v>480</v>
      </c>
      <c r="G155" s="7">
        <v>32500</v>
      </c>
      <c r="H155" s="7">
        <v>32500</v>
      </c>
    </row>
    <row r="156" spans="1:8" ht="36">
      <c r="A156" s="5">
        <v>148</v>
      </c>
      <c r="B156" s="89" t="s">
        <v>5</v>
      </c>
      <c r="C156" s="89" t="s">
        <v>277</v>
      </c>
      <c r="D156" s="89" t="s">
        <v>282</v>
      </c>
      <c r="E156" s="89" t="s">
        <v>124</v>
      </c>
      <c r="F156" s="124" t="s">
        <v>472</v>
      </c>
      <c r="G156" s="7">
        <v>32500</v>
      </c>
      <c r="H156" s="7">
        <v>32500</v>
      </c>
    </row>
    <row r="157" spans="1:8" ht="36">
      <c r="A157" s="5">
        <v>149</v>
      </c>
      <c r="B157" s="89" t="s">
        <v>5</v>
      </c>
      <c r="C157" s="89" t="s">
        <v>277</v>
      </c>
      <c r="D157" s="89" t="s">
        <v>983</v>
      </c>
      <c r="E157" s="89" t="s">
        <v>0</v>
      </c>
      <c r="F157" s="124" t="s">
        <v>984</v>
      </c>
      <c r="G157" s="7">
        <v>55809078.810000002</v>
      </c>
      <c r="H157" s="7">
        <v>0</v>
      </c>
    </row>
    <row r="158" spans="1:8">
      <c r="A158" s="5">
        <v>150</v>
      </c>
      <c r="B158" s="89" t="s">
        <v>5</v>
      </c>
      <c r="C158" s="89" t="s">
        <v>277</v>
      </c>
      <c r="D158" s="89" t="s">
        <v>983</v>
      </c>
      <c r="E158" s="89" t="s">
        <v>4</v>
      </c>
      <c r="F158" s="91" t="s">
        <v>507</v>
      </c>
      <c r="G158" s="7">
        <v>55809078.810000002</v>
      </c>
      <c r="H158" s="7">
        <v>0</v>
      </c>
    </row>
    <row r="159" spans="1:8" ht="26.4">
      <c r="A159" s="5">
        <v>151</v>
      </c>
      <c r="B159" s="89" t="s">
        <v>5</v>
      </c>
      <c r="C159" s="89" t="s">
        <v>277</v>
      </c>
      <c r="D159" s="89" t="s">
        <v>985</v>
      </c>
      <c r="E159" s="89" t="s">
        <v>0</v>
      </c>
      <c r="F159" s="91" t="s">
        <v>986</v>
      </c>
      <c r="G159" s="7">
        <v>4087756.61</v>
      </c>
      <c r="H159" s="7">
        <v>0</v>
      </c>
    </row>
    <row r="160" spans="1:8">
      <c r="A160" s="5">
        <v>152</v>
      </c>
      <c r="B160" s="89" t="s">
        <v>5</v>
      </c>
      <c r="C160" s="89" t="s">
        <v>277</v>
      </c>
      <c r="D160" s="89" t="s">
        <v>985</v>
      </c>
      <c r="E160" s="89" t="s">
        <v>4</v>
      </c>
      <c r="F160" s="91" t="s">
        <v>507</v>
      </c>
      <c r="G160" s="7">
        <v>4087756.61</v>
      </c>
      <c r="H160" s="7">
        <v>0</v>
      </c>
    </row>
    <row r="161" spans="1:8">
      <c r="A161" s="5">
        <v>153</v>
      </c>
      <c r="B161" s="89" t="s">
        <v>5</v>
      </c>
      <c r="C161" s="89" t="s">
        <v>277</v>
      </c>
      <c r="D161" s="89" t="s">
        <v>150</v>
      </c>
      <c r="E161" s="89" t="s">
        <v>0</v>
      </c>
      <c r="F161" s="91" t="s">
        <v>434</v>
      </c>
      <c r="G161" s="7">
        <v>431920</v>
      </c>
      <c r="H161" s="7">
        <v>431920</v>
      </c>
    </row>
    <row r="162" spans="1:8">
      <c r="A162" s="5">
        <v>154</v>
      </c>
      <c r="B162" s="89" t="s">
        <v>5</v>
      </c>
      <c r="C162" s="89" t="s">
        <v>277</v>
      </c>
      <c r="D162" s="89" t="s">
        <v>286</v>
      </c>
      <c r="E162" s="89" t="s">
        <v>0</v>
      </c>
      <c r="F162" s="91" t="s">
        <v>481</v>
      </c>
      <c r="G162" s="7">
        <v>431920</v>
      </c>
      <c r="H162" s="7">
        <v>431920</v>
      </c>
    </row>
    <row r="163" spans="1:8" ht="26.4">
      <c r="A163" s="5">
        <v>155</v>
      </c>
      <c r="B163" s="89" t="s">
        <v>5</v>
      </c>
      <c r="C163" s="89" t="s">
        <v>277</v>
      </c>
      <c r="D163" s="89" t="s">
        <v>286</v>
      </c>
      <c r="E163" s="89" t="s">
        <v>2</v>
      </c>
      <c r="F163" s="91" t="s">
        <v>438</v>
      </c>
      <c r="G163" s="7">
        <v>431920</v>
      </c>
      <c r="H163" s="7">
        <v>431920</v>
      </c>
    </row>
    <row r="164" spans="1:8">
      <c r="A164" s="5">
        <v>156</v>
      </c>
      <c r="B164" s="89" t="s">
        <v>5</v>
      </c>
      <c r="C164" s="89" t="s">
        <v>288</v>
      </c>
      <c r="D164" s="89" t="s">
        <v>147</v>
      </c>
      <c r="E164" s="89" t="s">
        <v>0</v>
      </c>
      <c r="F164" s="91" t="s">
        <v>482</v>
      </c>
      <c r="G164" s="7">
        <v>6414441</v>
      </c>
      <c r="H164" s="7">
        <v>1000000</v>
      </c>
    </row>
    <row r="165" spans="1:8" ht="52.8">
      <c r="A165" s="5">
        <v>157</v>
      </c>
      <c r="B165" s="89" t="s">
        <v>5</v>
      </c>
      <c r="C165" s="89" t="s">
        <v>288</v>
      </c>
      <c r="D165" s="89" t="s">
        <v>175</v>
      </c>
      <c r="E165" s="89" t="s">
        <v>0</v>
      </c>
      <c r="F165" s="91" t="s">
        <v>916</v>
      </c>
      <c r="G165" s="7">
        <v>1640407</v>
      </c>
      <c r="H165" s="7">
        <v>1000000</v>
      </c>
    </row>
    <row r="166" spans="1:8" ht="39.6">
      <c r="A166" s="5">
        <v>158</v>
      </c>
      <c r="B166" s="89" t="s">
        <v>5</v>
      </c>
      <c r="C166" s="89" t="s">
        <v>288</v>
      </c>
      <c r="D166" s="89" t="s">
        <v>290</v>
      </c>
      <c r="E166" s="89" t="s">
        <v>0</v>
      </c>
      <c r="F166" s="91" t="s">
        <v>483</v>
      </c>
      <c r="G166" s="7">
        <v>1640407</v>
      </c>
      <c r="H166" s="7">
        <v>1000000</v>
      </c>
    </row>
    <row r="167" spans="1:8" ht="39.6">
      <c r="A167" s="5">
        <v>159</v>
      </c>
      <c r="B167" s="89" t="s">
        <v>5</v>
      </c>
      <c r="C167" s="89" t="s">
        <v>288</v>
      </c>
      <c r="D167" s="89" t="s">
        <v>625</v>
      </c>
      <c r="E167" s="89" t="s">
        <v>0</v>
      </c>
      <c r="F167" s="91" t="s">
        <v>655</v>
      </c>
      <c r="G167" s="7">
        <v>1640407</v>
      </c>
      <c r="H167" s="7">
        <v>1000000</v>
      </c>
    </row>
    <row r="168" spans="1:8" ht="26.4">
      <c r="A168" s="5">
        <v>160</v>
      </c>
      <c r="B168" s="89" t="s">
        <v>5</v>
      </c>
      <c r="C168" s="89" t="s">
        <v>288</v>
      </c>
      <c r="D168" s="89" t="s">
        <v>625</v>
      </c>
      <c r="E168" s="89" t="s">
        <v>2</v>
      </c>
      <c r="F168" s="91" t="s">
        <v>438</v>
      </c>
      <c r="G168" s="7">
        <v>1640407</v>
      </c>
      <c r="H168" s="7">
        <v>1000000</v>
      </c>
    </row>
    <row r="169" spans="1:8" ht="39.6">
      <c r="A169" s="5">
        <v>161</v>
      </c>
      <c r="B169" s="89" t="s">
        <v>5</v>
      </c>
      <c r="C169" s="89" t="s">
        <v>288</v>
      </c>
      <c r="D169" s="89" t="s">
        <v>249</v>
      </c>
      <c r="E169" s="89" t="s">
        <v>0</v>
      </c>
      <c r="F169" s="91" t="s">
        <v>921</v>
      </c>
      <c r="G169" s="7">
        <v>4774034</v>
      </c>
      <c r="H169" s="7">
        <v>0</v>
      </c>
    </row>
    <row r="170" spans="1:8" ht="26.4">
      <c r="A170" s="5">
        <v>162</v>
      </c>
      <c r="B170" s="89" t="s">
        <v>5</v>
      </c>
      <c r="C170" s="89" t="s">
        <v>288</v>
      </c>
      <c r="D170" s="89" t="s">
        <v>292</v>
      </c>
      <c r="E170" s="89" t="s">
        <v>0</v>
      </c>
      <c r="F170" s="91" t="s">
        <v>508</v>
      </c>
      <c r="G170" s="7">
        <v>4774034</v>
      </c>
      <c r="H170" s="7">
        <v>0</v>
      </c>
    </row>
    <row r="171" spans="1:8" ht="39.6">
      <c r="A171" s="5">
        <v>163</v>
      </c>
      <c r="B171" s="89" t="s">
        <v>5</v>
      </c>
      <c r="C171" s="89" t="s">
        <v>288</v>
      </c>
      <c r="D171" s="89" t="s">
        <v>943</v>
      </c>
      <c r="E171" s="89" t="s">
        <v>0</v>
      </c>
      <c r="F171" s="91" t="s">
        <v>952</v>
      </c>
      <c r="G171" s="7">
        <v>4774034</v>
      </c>
      <c r="H171" s="7">
        <v>0</v>
      </c>
    </row>
    <row r="172" spans="1:8">
      <c r="A172" s="5">
        <v>164</v>
      </c>
      <c r="B172" s="89" t="s">
        <v>5</v>
      </c>
      <c r="C172" s="89" t="s">
        <v>288</v>
      </c>
      <c r="D172" s="89" t="s">
        <v>943</v>
      </c>
      <c r="E172" s="89" t="s">
        <v>4</v>
      </c>
      <c r="F172" s="91" t="s">
        <v>507</v>
      </c>
      <c r="G172" s="7">
        <v>4774034</v>
      </c>
      <c r="H172" s="7">
        <v>0</v>
      </c>
    </row>
    <row r="173" spans="1:8">
      <c r="A173" s="5">
        <v>165</v>
      </c>
      <c r="B173" s="89" t="s">
        <v>5</v>
      </c>
      <c r="C173" s="89" t="s">
        <v>294</v>
      </c>
      <c r="D173" s="89" t="s">
        <v>147</v>
      </c>
      <c r="E173" s="89" t="s">
        <v>0</v>
      </c>
      <c r="F173" s="91" t="s">
        <v>509</v>
      </c>
      <c r="G173" s="7">
        <v>66177888.32</v>
      </c>
      <c r="H173" s="7">
        <v>12578700</v>
      </c>
    </row>
    <row r="174" spans="1:8" ht="52.8">
      <c r="A174" s="5">
        <v>166</v>
      </c>
      <c r="B174" s="89" t="s">
        <v>5</v>
      </c>
      <c r="C174" s="89" t="s">
        <v>294</v>
      </c>
      <c r="D174" s="89" t="s">
        <v>175</v>
      </c>
      <c r="E174" s="89" t="s">
        <v>0</v>
      </c>
      <c r="F174" s="91" t="s">
        <v>916</v>
      </c>
      <c r="G174" s="7">
        <v>1200000</v>
      </c>
      <c r="H174" s="7">
        <v>460000</v>
      </c>
    </row>
    <row r="175" spans="1:8" ht="39.6">
      <c r="A175" s="5">
        <v>167</v>
      </c>
      <c r="B175" s="89" t="s">
        <v>5</v>
      </c>
      <c r="C175" s="89" t="s">
        <v>294</v>
      </c>
      <c r="D175" s="89" t="s">
        <v>279</v>
      </c>
      <c r="E175" s="89" t="s">
        <v>0</v>
      </c>
      <c r="F175" s="91" t="s">
        <v>506</v>
      </c>
      <c r="G175" s="7">
        <v>1200000</v>
      </c>
      <c r="H175" s="7">
        <v>460000</v>
      </c>
    </row>
    <row r="176" spans="1:8">
      <c r="A176" s="5">
        <v>168</v>
      </c>
      <c r="B176" s="89" t="s">
        <v>5</v>
      </c>
      <c r="C176" s="89" t="s">
        <v>294</v>
      </c>
      <c r="D176" s="89" t="s">
        <v>677</v>
      </c>
      <c r="E176" s="89" t="s">
        <v>0</v>
      </c>
      <c r="F176" s="91" t="s">
        <v>688</v>
      </c>
      <c r="G176" s="7">
        <v>1200000</v>
      </c>
      <c r="H176" s="7">
        <v>460000</v>
      </c>
    </row>
    <row r="177" spans="1:8" ht="26.4">
      <c r="A177" s="5">
        <v>169</v>
      </c>
      <c r="B177" s="89" t="s">
        <v>5</v>
      </c>
      <c r="C177" s="89" t="s">
        <v>294</v>
      </c>
      <c r="D177" s="89" t="s">
        <v>677</v>
      </c>
      <c r="E177" s="89" t="s">
        <v>2</v>
      </c>
      <c r="F177" s="91" t="s">
        <v>438</v>
      </c>
      <c r="G177" s="7">
        <v>1200000</v>
      </c>
      <c r="H177" s="7">
        <v>460000</v>
      </c>
    </row>
    <row r="178" spans="1:8" ht="39.6">
      <c r="A178" s="5">
        <v>170</v>
      </c>
      <c r="B178" s="89" t="s">
        <v>5</v>
      </c>
      <c r="C178" s="89" t="s">
        <v>294</v>
      </c>
      <c r="D178" s="89" t="s">
        <v>249</v>
      </c>
      <c r="E178" s="89" t="s">
        <v>0</v>
      </c>
      <c r="F178" s="91" t="s">
        <v>921</v>
      </c>
      <c r="G178" s="7">
        <v>2268700</v>
      </c>
      <c r="H178" s="7">
        <v>6518700</v>
      </c>
    </row>
    <row r="179" spans="1:8" ht="39.6">
      <c r="A179" s="5">
        <v>171</v>
      </c>
      <c r="B179" s="89" t="s">
        <v>5</v>
      </c>
      <c r="C179" s="89" t="s">
        <v>294</v>
      </c>
      <c r="D179" s="89" t="s">
        <v>296</v>
      </c>
      <c r="E179" s="89" t="s">
        <v>0</v>
      </c>
      <c r="F179" s="91" t="s">
        <v>661</v>
      </c>
      <c r="G179" s="7">
        <v>2268700</v>
      </c>
      <c r="H179" s="7">
        <v>6518700</v>
      </c>
    </row>
    <row r="180" spans="1:8" ht="26.4">
      <c r="A180" s="5">
        <v>172</v>
      </c>
      <c r="B180" s="89" t="s">
        <v>5</v>
      </c>
      <c r="C180" s="89" t="s">
        <v>294</v>
      </c>
      <c r="D180" s="89" t="s">
        <v>297</v>
      </c>
      <c r="E180" s="89" t="s">
        <v>0</v>
      </c>
      <c r="F180" s="91" t="s">
        <v>510</v>
      </c>
      <c r="G180" s="7">
        <v>2268700</v>
      </c>
      <c r="H180" s="7">
        <v>6518700</v>
      </c>
    </row>
    <row r="181" spans="1:8" ht="26.4">
      <c r="A181" s="5">
        <v>173</v>
      </c>
      <c r="B181" s="89" t="s">
        <v>5</v>
      </c>
      <c r="C181" s="89" t="s">
        <v>294</v>
      </c>
      <c r="D181" s="89" t="s">
        <v>297</v>
      </c>
      <c r="E181" s="89" t="s">
        <v>2</v>
      </c>
      <c r="F181" s="91" t="s">
        <v>438</v>
      </c>
      <c r="G181" s="7">
        <v>0</v>
      </c>
      <c r="H181" s="7">
        <v>1250000</v>
      </c>
    </row>
    <row r="182" spans="1:8">
      <c r="A182" s="5">
        <v>174</v>
      </c>
      <c r="B182" s="89" t="s">
        <v>5</v>
      </c>
      <c r="C182" s="89" t="s">
        <v>294</v>
      </c>
      <c r="D182" s="89" t="s">
        <v>297</v>
      </c>
      <c r="E182" s="89" t="s">
        <v>125</v>
      </c>
      <c r="F182" s="91" t="s">
        <v>500</v>
      </c>
      <c r="G182" s="7">
        <v>2268700</v>
      </c>
      <c r="H182" s="7">
        <v>5268700</v>
      </c>
    </row>
    <row r="183" spans="1:8" ht="39.6">
      <c r="A183" s="5">
        <v>175</v>
      </c>
      <c r="B183" s="89" t="s">
        <v>5</v>
      </c>
      <c r="C183" s="89" t="s">
        <v>294</v>
      </c>
      <c r="D183" s="89" t="s">
        <v>299</v>
      </c>
      <c r="E183" s="89" t="s">
        <v>0</v>
      </c>
      <c r="F183" s="91" t="s">
        <v>733</v>
      </c>
      <c r="G183" s="7">
        <v>59633222.32</v>
      </c>
      <c r="H183" s="7">
        <v>500000</v>
      </c>
    </row>
    <row r="184" spans="1:8" ht="39.6">
      <c r="A184" s="5">
        <v>176</v>
      </c>
      <c r="B184" s="89" t="s">
        <v>5</v>
      </c>
      <c r="C184" s="89" t="s">
        <v>294</v>
      </c>
      <c r="D184" s="89" t="s">
        <v>300</v>
      </c>
      <c r="E184" s="89" t="s">
        <v>0</v>
      </c>
      <c r="F184" s="91" t="s">
        <v>511</v>
      </c>
      <c r="G184" s="7">
        <v>950000</v>
      </c>
      <c r="H184" s="7">
        <v>0</v>
      </c>
    </row>
    <row r="185" spans="1:8" ht="26.4">
      <c r="A185" s="5">
        <v>177</v>
      </c>
      <c r="B185" s="89" t="s">
        <v>5</v>
      </c>
      <c r="C185" s="89" t="s">
        <v>294</v>
      </c>
      <c r="D185" s="89" t="s">
        <v>300</v>
      </c>
      <c r="E185" s="89" t="s">
        <v>2</v>
      </c>
      <c r="F185" s="91" t="s">
        <v>438</v>
      </c>
      <c r="G185" s="7">
        <v>950000</v>
      </c>
      <c r="H185" s="7">
        <v>0</v>
      </c>
    </row>
    <row r="186" spans="1:8" ht="26.4">
      <c r="A186" s="5">
        <v>178</v>
      </c>
      <c r="B186" s="89" t="s">
        <v>5</v>
      </c>
      <c r="C186" s="89" t="s">
        <v>294</v>
      </c>
      <c r="D186" s="89" t="s">
        <v>788</v>
      </c>
      <c r="E186" s="89" t="s">
        <v>0</v>
      </c>
      <c r="F186" s="91" t="s">
        <v>789</v>
      </c>
      <c r="G186" s="7">
        <v>500000</v>
      </c>
      <c r="H186" s="7">
        <v>500000</v>
      </c>
    </row>
    <row r="187" spans="1:8" ht="26.4">
      <c r="A187" s="5">
        <v>179</v>
      </c>
      <c r="B187" s="89" t="s">
        <v>5</v>
      </c>
      <c r="C187" s="89" t="s">
        <v>294</v>
      </c>
      <c r="D187" s="89" t="s">
        <v>788</v>
      </c>
      <c r="E187" s="89" t="s">
        <v>2</v>
      </c>
      <c r="F187" s="91" t="s">
        <v>438</v>
      </c>
      <c r="G187" s="7">
        <v>500000</v>
      </c>
      <c r="H187" s="7">
        <v>500000</v>
      </c>
    </row>
    <row r="188" spans="1:8" ht="39.6">
      <c r="A188" s="5">
        <v>180</v>
      </c>
      <c r="B188" s="89" t="s">
        <v>5</v>
      </c>
      <c r="C188" s="89" t="s">
        <v>294</v>
      </c>
      <c r="D188" s="89" t="s">
        <v>629</v>
      </c>
      <c r="E188" s="89" t="s">
        <v>0</v>
      </c>
      <c r="F188" s="91" t="s">
        <v>662</v>
      </c>
      <c r="G188" s="7">
        <v>58183222.32</v>
      </c>
      <c r="H188" s="7">
        <v>0</v>
      </c>
    </row>
    <row r="189" spans="1:8" ht="26.4">
      <c r="A189" s="5">
        <v>181</v>
      </c>
      <c r="B189" s="89" t="s">
        <v>5</v>
      </c>
      <c r="C189" s="89" t="s">
        <v>294</v>
      </c>
      <c r="D189" s="89" t="s">
        <v>629</v>
      </c>
      <c r="E189" s="89" t="s">
        <v>2</v>
      </c>
      <c r="F189" s="91" t="s">
        <v>438</v>
      </c>
      <c r="G189" s="7">
        <v>58183222.32</v>
      </c>
      <c r="H189" s="7">
        <v>0</v>
      </c>
    </row>
    <row r="190" spans="1:8">
      <c r="A190" s="5">
        <v>182</v>
      </c>
      <c r="B190" s="89" t="s">
        <v>5</v>
      </c>
      <c r="C190" s="89" t="s">
        <v>294</v>
      </c>
      <c r="D190" s="89" t="s">
        <v>150</v>
      </c>
      <c r="E190" s="89" t="s">
        <v>0</v>
      </c>
      <c r="F190" s="91" t="s">
        <v>434</v>
      </c>
      <c r="G190" s="7">
        <v>3075966</v>
      </c>
      <c r="H190" s="7">
        <v>5100000</v>
      </c>
    </row>
    <row r="191" spans="1:8">
      <c r="A191" s="5">
        <v>183</v>
      </c>
      <c r="B191" s="89" t="s">
        <v>5</v>
      </c>
      <c r="C191" s="89" t="s">
        <v>294</v>
      </c>
      <c r="D191" s="89" t="s">
        <v>302</v>
      </c>
      <c r="E191" s="89" t="s">
        <v>0</v>
      </c>
      <c r="F191" s="91" t="s">
        <v>512</v>
      </c>
      <c r="G191" s="7">
        <v>3075966</v>
      </c>
      <c r="H191" s="7">
        <v>5100000</v>
      </c>
    </row>
    <row r="192" spans="1:8" ht="26.4">
      <c r="A192" s="5">
        <v>184</v>
      </c>
      <c r="B192" s="89" t="s">
        <v>5</v>
      </c>
      <c r="C192" s="89" t="s">
        <v>294</v>
      </c>
      <c r="D192" s="89" t="s">
        <v>302</v>
      </c>
      <c r="E192" s="89" t="s">
        <v>2</v>
      </c>
      <c r="F192" s="91" t="s">
        <v>438</v>
      </c>
      <c r="G192" s="7">
        <v>3075966</v>
      </c>
      <c r="H192" s="7">
        <v>5100000</v>
      </c>
    </row>
    <row r="193" spans="1:8" ht="26.4">
      <c r="A193" s="5">
        <v>185</v>
      </c>
      <c r="B193" s="89" t="s">
        <v>5</v>
      </c>
      <c r="C193" s="89" t="s">
        <v>304</v>
      </c>
      <c r="D193" s="89" t="s">
        <v>147</v>
      </c>
      <c r="E193" s="89" t="s">
        <v>0</v>
      </c>
      <c r="F193" s="91" t="s">
        <v>484</v>
      </c>
      <c r="G193" s="7">
        <v>5074482</v>
      </c>
      <c r="H193" s="7">
        <v>5055150</v>
      </c>
    </row>
    <row r="194" spans="1:8">
      <c r="A194" s="5">
        <v>186</v>
      </c>
      <c r="B194" s="89" t="s">
        <v>5</v>
      </c>
      <c r="C194" s="89" t="s">
        <v>304</v>
      </c>
      <c r="D194" s="89" t="s">
        <v>150</v>
      </c>
      <c r="E194" s="89" t="s">
        <v>0</v>
      </c>
      <c r="F194" s="91" t="s">
        <v>434</v>
      </c>
      <c r="G194" s="7">
        <v>5074482</v>
      </c>
      <c r="H194" s="7">
        <v>5055150</v>
      </c>
    </row>
    <row r="195" spans="1:8" ht="60">
      <c r="A195" s="5">
        <v>187</v>
      </c>
      <c r="B195" s="89" t="s">
        <v>5</v>
      </c>
      <c r="C195" s="89" t="s">
        <v>304</v>
      </c>
      <c r="D195" s="89" t="s">
        <v>945</v>
      </c>
      <c r="E195" s="89" t="s">
        <v>0</v>
      </c>
      <c r="F195" s="124" t="s">
        <v>953</v>
      </c>
      <c r="G195" s="7">
        <v>27000</v>
      </c>
      <c r="H195" s="7">
        <v>38000</v>
      </c>
    </row>
    <row r="196" spans="1:8" ht="52.8">
      <c r="A196" s="5">
        <v>188</v>
      </c>
      <c r="B196" s="89" t="s">
        <v>5</v>
      </c>
      <c r="C196" s="89" t="s">
        <v>304</v>
      </c>
      <c r="D196" s="89" t="s">
        <v>945</v>
      </c>
      <c r="E196" s="89" t="s">
        <v>124</v>
      </c>
      <c r="F196" s="91" t="s">
        <v>472</v>
      </c>
      <c r="G196" s="7">
        <v>27000</v>
      </c>
      <c r="H196" s="7">
        <v>38000</v>
      </c>
    </row>
    <row r="197" spans="1:8" ht="26.4">
      <c r="A197" s="5">
        <v>189</v>
      </c>
      <c r="B197" s="89" t="s">
        <v>5</v>
      </c>
      <c r="C197" s="89" t="s">
        <v>304</v>
      </c>
      <c r="D197" s="89" t="s">
        <v>192</v>
      </c>
      <c r="E197" s="89" t="s">
        <v>0</v>
      </c>
      <c r="F197" s="91" t="s">
        <v>451</v>
      </c>
      <c r="G197" s="7">
        <v>5047482</v>
      </c>
      <c r="H197" s="7">
        <v>5017150</v>
      </c>
    </row>
    <row r="198" spans="1:8" ht="26.4">
      <c r="A198" s="5">
        <v>190</v>
      </c>
      <c r="B198" s="89" t="s">
        <v>5</v>
      </c>
      <c r="C198" s="89" t="s">
        <v>304</v>
      </c>
      <c r="D198" s="89" t="s">
        <v>192</v>
      </c>
      <c r="E198" s="89" t="s">
        <v>3</v>
      </c>
      <c r="F198" s="91" t="s">
        <v>643</v>
      </c>
      <c r="G198" s="7">
        <v>4447482</v>
      </c>
      <c r="H198" s="7">
        <v>4417150</v>
      </c>
    </row>
    <row r="199" spans="1:8" ht="26.4">
      <c r="A199" s="5">
        <v>191</v>
      </c>
      <c r="B199" s="89" t="s">
        <v>5</v>
      </c>
      <c r="C199" s="89" t="s">
        <v>304</v>
      </c>
      <c r="D199" s="89" t="s">
        <v>192</v>
      </c>
      <c r="E199" s="89" t="s">
        <v>2</v>
      </c>
      <c r="F199" s="91" t="s">
        <v>438</v>
      </c>
      <c r="G199" s="7">
        <v>600000</v>
      </c>
      <c r="H199" s="7">
        <v>600000</v>
      </c>
    </row>
    <row r="200" spans="1:8">
      <c r="A200" s="5">
        <v>192</v>
      </c>
      <c r="B200" s="89" t="s">
        <v>5</v>
      </c>
      <c r="C200" s="89" t="s">
        <v>306</v>
      </c>
      <c r="D200" s="89" t="s">
        <v>147</v>
      </c>
      <c r="E200" s="89" t="s">
        <v>0</v>
      </c>
      <c r="F200" s="91" t="s">
        <v>656</v>
      </c>
      <c r="G200" s="7">
        <v>320000</v>
      </c>
      <c r="H200" s="7">
        <v>325000</v>
      </c>
    </row>
    <row r="201" spans="1:8" ht="26.4">
      <c r="A201" s="5">
        <v>193</v>
      </c>
      <c r="B201" s="89" t="s">
        <v>5</v>
      </c>
      <c r="C201" s="89" t="s">
        <v>307</v>
      </c>
      <c r="D201" s="89" t="s">
        <v>147</v>
      </c>
      <c r="E201" s="89" t="s">
        <v>0</v>
      </c>
      <c r="F201" s="91" t="s">
        <v>485</v>
      </c>
      <c r="G201" s="7">
        <v>320000</v>
      </c>
      <c r="H201" s="7">
        <v>325000</v>
      </c>
    </row>
    <row r="202" spans="1:8" ht="52.8">
      <c r="A202" s="5">
        <v>194</v>
      </c>
      <c r="B202" s="89" t="s">
        <v>5</v>
      </c>
      <c r="C202" s="89" t="s">
        <v>307</v>
      </c>
      <c r="D202" s="89" t="s">
        <v>175</v>
      </c>
      <c r="E202" s="89" t="s">
        <v>0</v>
      </c>
      <c r="F202" s="91" t="s">
        <v>916</v>
      </c>
      <c r="G202" s="7">
        <v>320000</v>
      </c>
      <c r="H202" s="7">
        <v>325000</v>
      </c>
    </row>
    <row r="203" spans="1:8" ht="26.4">
      <c r="A203" s="5">
        <v>195</v>
      </c>
      <c r="B203" s="89" t="s">
        <v>5</v>
      </c>
      <c r="C203" s="89" t="s">
        <v>307</v>
      </c>
      <c r="D203" s="89" t="s">
        <v>309</v>
      </c>
      <c r="E203" s="89" t="s">
        <v>0</v>
      </c>
      <c r="F203" s="91" t="s">
        <v>486</v>
      </c>
      <c r="G203" s="7">
        <v>320000</v>
      </c>
      <c r="H203" s="7">
        <v>325000</v>
      </c>
    </row>
    <row r="204" spans="1:8" ht="26.4">
      <c r="A204" s="5">
        <v>196</v>
      </c>
      <c r="B204" s="89" t="s">
        <v>5</v>
      </c>
      <c r="C204" s="89" t="s">
        <v>307</v>
      </c>
      <c r="D204" s="89" t="s">
        <v>311</v>
      </c>
      <c r="E204" s="89" t="s">
        <v>0</v>
      </c>
      <c r="F204" s="91" t="s">
        <v>487</v>
      </c>
      <c r="G204" s="7">
        <v>320000</v>
      </c>
      <c r="H204" s="7">
        <v>325000</v>
      </c>
    </row>
    <row r="205" spans="1:8" ht="26.4">
      <c r="A205" s="5">
        <v>197</v>
      </c>
      <c r="B205" s="89" t="s">
        <v>5</v>
      </c>
      <c r="C205" s="89" t="s">
        <v>307</v>
      </c>
      <c r="D205" s="89" t="s">
        <v>311</v>
      </c>
      <c r="E205" s="89" t="s">
        <v>2</v>
      </c>
      <c r="F205" s="91" t="s">
        <v>438</v>
      </c>
      <c r="G205" s="7">
        <v>320000</v>
      </c>
      <c r="H205" s="7">
        <v>325000</v>
      </c>
    </row>
    <row r="206" spans="1:8">
      <c r="A206" s="5">
        <v>198</v>
      </c>
      <c r="B206" s="89" t="s">
        <v>5</v>
      </c>
      <c r="C206" s="89" t="s">
        <v>313</v>
      </c>
      <c r="D206" s="89" t="s">
        <v>147</v>
      </c>
      <c r="E206" s="89" t="s">
        <v>0</v>
      </c>
      <c r="F206" s="91" t="s">
        <v>663</v>
      </c>
      <c r="G206" s="7">
        <v>258006600</v>
      </c>
      <c r="H206" s="7">
        <v>267059300</v>
      </c>
    </row>
    <row r="207" spans="1:8">
      <c r="A207" s="5">
        <v>199</v>
      </c>
      <c r="B207" s="89" t="s">
        <v>5</v>
      </c>
      <c r="C207" s="89" t="s">
        <v>314</v>
      </c>
      <c r="D207" s="89" t="s">
        <v>147</v>
      </c>
      <c r="E207" s="89" t="s">
        <v>0</v>
      </c>
      <c r="F207" s="91" t="s">
        <v>518</v>
      </c>
      <c r="G207" s="7">
        <v>100382000</v>
      </c>
      <c r="H207" s="7">
        <v>104441000</v>
      </c>
    </row>
    <row r="208" spans="1:8" ht="39.6">
      <c r="A208" s="5">
        <v>200</v>
      </c>
      <c r="B208" s="89" t="s">
        <v>5</v>
      </c>
      <c r="C208" s="89" t="s">
        <v>314</v>
      </c>
      <c r="D208" s="89" t="s">
        <v>316</v>
      </c>
      <c r="E208" s="89" t="s">
        <v>0</v>
      </c>
      <c r="F208" s="91" t="s">
        <v>791</v>
      </c>
      <c r="G208" s="7">
        <v>100382000</v>
      </c>
      <c r="H208" s="7">
        <v>104441000</v>
      </c>
    </row>
    <row r="209" spans="1:8" ht="26.4">
      <c r="A209" s="5">
        <v>201</v>
      </c>
      <c r="B209" s="89" t="s">
        <v>5</v>
      </c>
      <c r="C209" s="89" t="s">
        <v>314</v>
      </c>
      <c r="D209" s="89" t="s">
        <v>317</v>
      </c>
      <c r="E209" s="89" t="s">
        <v>0</v>
      </c>
      <c r="F209" s="91" t="s">
        <v>519</v>
      </c>
      <c r="G209" s="7">
        <v>100382000</v>
      </c>
      <c r="H209" s="7">
        <v>104441000</v>
      </c>
    </row>
    <row r="210" spans="1:8" ht="72">
      <c r="A210" s="5">
        <v>202</v>
      </c>
      <c r="B210" s="89" t="s">
        <v>5</v>
      </c>
      <c r="C210" s="89" t="s">
        <v>314</v>
      </c>
      <c r="D210" s="89" t="s">
        <v>319</v>
      </c>
      <c r="E210" s="89" t="s">
        <v>0</v>
      </c>
      <c r="F210" s="124" t="s">
        <v>520</v>
      </c>
      <c r="G210" s="7">
        <v>63343000</v>
      </c>
      <c r="H210" s="7">
        <v>67107000</v>
      </c>
    </row>
    <row r="211" spans="1:8">
      <c r="A211" s="5">
        <v>203</v>
      </c>
      <c r="B211" s="89" t="s">
        <v>5</v>
      </c>
      <c r="C211" s="89" t="s">
        <v>314</v>
      </c>
      <c r="D211" s="89" t="s">
        <v>319</v>
      </c>
      <c r="E211" s="89" t="s">
        <v>125</v>
      </c>
      <c r="F211" s="91" t="s">
        <v>500</v>
      </c>
      <c r="G211" s="7">
        <v>63343000</v>
      </c>
      <c r="H211" s="7">
        <v>67107000</v>
      </c>
    </row>
    <row r="212" spans="1:8" ht="72">
      <c r="A212" s="5">
        <v>204</v>
      </c>
      <c r="B212" s="89" t="s">
        <v>5</v>
      </c>
      <c r="C212" s="89" t="s">
        <v>314</v>
      </c>
      <c r="D212" s="89" t="s">
        <v>321</v>
      </c>
      <c r="E212" s="89" t="s">
        <v>0</v>
      </c>
      <c r="F212" s="124" t="s">
        <v>521</v>
      </c>
      <c r="G212" s="7">
        <v>877000</v>
      </c>
      <c r="H212" s="7">
        <v>912000</v>
      </c>
    </row>
    <row r="213" spans="1:8">
      <c r="A213" s="5">
        <v>205</v>
      </c>
      <c r="B213" s="89" t="s">
        <v>5</v>
      </c>
      <c r="C213" s="89" t="s">
        <v>314</v>
      </c>
      <c r="D213" s="89" t="s">
        <v>321</v>
      </c>
      <c r="E213" s="89" t="s">
        <v>125</v>
      </c>
      <c r="F213" s="91" t="s">
        <v>500</v>
      </c>
      <c r="G213" s="7">
        <v>877000</v>
      </c>
      <c r="H213" s="7">
        <v>912000</v>
      </c>
    </row>
    <row r="214" spans="1:8" ht="52.8">
      <c r="A214" s="5">
        <v>206</v>
      </c>
      <c r="B214" s="89" t="s">
        <v>5</v>
      </c>
      <c r="C214" s="89" t="s">
        <v>314</v>
      </c>
      <c r="D214" s="89" t="s">
        <v>323</v>
      </c>
      <c r="E214" s="89" t="s">
        <v>0</v>
      </c>
      <c r="F214" s="91" t="s">
        <v>522</v>
      </c>
      <c r="G214" s="7">
        <v>36162000</v>
      </c>
      <c r="H214" s="7">
        <v>36422000</v>
      </c>
    </row>
    <row r="215" spans="1:8">
      <c r="A215" s="5">
        <v>207</v>
      </c>
      <c r="B215" s="89" t="s">
        <v>5</v>
      </c>
      <c r="C215" s="89" t="s">
        <v>314</v>
      </c>
      <c r="D215" s="89" t="s">
        <v>323</v>
      </c>
      <c r="E215" s="89" t="s">
        <v>125</v>
      </c>
      <c r="F215" s="91" t="s">
        <v>500</v>
      </c>
      <c r="G215" s="7">
        <v>36162000</v>
      </c>
      <c r="H215" s="7">
        <v>36422000</v>
      </c>
    </row>
    <row r="216" spans="1:8">
      <c r="A216" s="5">
        <v>208</v>
      </c>
      <c r="B216" s="89" t="s">
        <v>5</v>
      </c>
      <c r="C216" s="89" t="s">
        <v>329</v>
      </c>
      <c r="D216" s="89" t="s">
        <v>147</v>
      </c>
      <c r="E216" s="89" t="s">
        <v>0</v>
      </c>
      <c r="F216" s="91" t="s">
        <v>525</v>
      </c>
      <c r="G216" s="7">
        <v>102051100</v>
      </c>
      <c r="H216" s="7">
        <v>106679800</v>
      </c>
    </row>
    <row r="217" spans="1:8" ht="39.6">
      <c r="A217" s="5">
        <v>209</v>
      </c>
      <c r="B217" s="89" t="s">
        <v>5</v>
      </c>
      <c r="C217" s="89" t="s">
        <v>329</v>
      </c>
      <c r="D217" s="89" t="s">
        <v>316</v>
      </c>
      <c r="E217" s="89" t="s">
        <v>0</v>
      </c>
      <c r="F217" s="91" t="s">
        <v>791</v>
      </c>
      <c r="G217" s="7">
        <v>102051100</v>
      </c>
      <c r="H217" s="7">
        <v>106679800</v>
      </c>
    </row>
    <row r="218" spans="1:8" ht="26.4">
      <c r="A218" s="5">
        <v>210</v>
      </c>
      <c r="B218" s="89" t="s">
        <v>5</v>
      </c>
      <c r="C218" s="89" t="s">
        <v>329</v>
      </c>
      <c r="D218" s="89" t="s">
        <v>331</v>
      </c>
      <c r="E218" s="89" t="s">
        <v>0</v>
      </c>
      <c r="F218" s="91" t="s">
        <v>526</v>
      </c>
      <c r="G218" s="7">
        <v>102051100</v>
      </c>
      <c r="H218" s="7">
        <v>106679800</v>
      </c>
    </row>
    <row r="219" spans="1:8" ht="96">
      <c r="A219" s="5">
        <v>211</v>
      </c>
      <c r="B219" s="89" t="s">
        <v>5</v>
      </c>
      <c r="C219" s="89" t="s">
        <v>329</v>
      </c>
      <c r="D219" s="89" t="s">
        <v>333</v>
      </c>
      <c r="E219" s="89" t="s">
        <v>0</v>
      </c>
      <c r="F219" s="124" t="s">
        <v>527</v>
      </c>
      <c r="G219" s="7">
        <v>62019000</v>
      </c>
      <c r="H219" s="7">
        <v>65932000</v>
      </c>
    </row>
    <row r="220" spans="1:8">
      <c r="A220" s="5">
        <v>212</v>
      </c>
      <c r="B220" s="89" t="s">
        <v>5</v>
      </c>
      <c r="C220" s="89" t="s">
        <v>329</v>
      </c>
      <c r="D220" s="89" t="s">
        <v>333</v>
      </c>
      <c r="E220" s="89" t="s">
        <v>125</v>
      </c>
      <c r="F220" s="91" t="s">
        <v>500</v>
      </c>
      <c r="G220" s="7">
        <v>62019000</v>
      </c>
      <c r="H220" s="7">
        <v>65932000</v>
      </c>
    </row>
    <row r="221" spans="1:8" ht="96">
      <c r="A221" s="5">
        <v>213</v>
      </c>
      <c r="B221" s="89" t="s">
        <v>5</v>
      </c>
      <c r="C221" s="89" t="s">
        <v>329</v>
      </c>
      <c r="D221" s="89" t="s">
        <v>335</v>
      </c>
      <c r="E221" s="89" t="s">
        <v>0</v>
      </c>
      <c r="F221" s="124" t="s">
        <v>528</v>
      </c>
      <c r="G221" s="7">
        <v>3845000</v>
      </c>
      <c r="H221" s="7">
        <v>3999000</v>
      </c>
    </row>
    <row r="222" spans="1:8">
      <c r="A222" s="5">
        <v>214</v>
      </c>
      <c r="B222" s="89" t="s">
        <v>5</v>
      </c>
      <c r="C222" s="89" t="s">
        <v>329</v>
      </c>
      <c r="D222" s="89" t="s">
        <v>335</v>
      </c>
      <c r="E222" s="89" t="s">
        <v>125</v>
      </c>
      <c r="F222" s="91" t="s">
        <v>500</v>
      </c>
      <c r="G222" s="7">
        <v>3845000</v>
      </c>
      <c r="H222" s="7">
        <v>3999000</v>
      </c>
    </row>
    <row r="223" spans="1:8" ht="26.4">
      <c r="A223" s="5">
        <v>215</v>
      </c>
      <c r="B223" s="89" t="s">
        <v>5</v>
      </c>
      <c r="C223" s="89" t="s">
        <v>329</v>
      </c>
      <c r="D223" s="89" t="s">
        <v>337</v>
      </c>
      <c r="E223" s="89" t="s">
        <v>0</v>
      </c>
      <c r="F223" s="91" t="s">
        <v>529</v>
      </c>
      <c r="G223" s="7">
        <v>13569000</v>
      </c>
      <c r="H223" s="7">
        <v>14114000</v>
      </c>
    </row>
    <row r="224" spans="1:8">
      <c r="A224" s="5">
        <v>216</v>
      </c>
      <c r="B224" s="89" t="s">
        <v>5</v>
      </c>
      <c r="C224" s="89" t="s">
        <v>329</v>
      </c>
      <c r="D224" s="89" t="s">
        <v>337</v>
      </c>
      <c r="E224" s="89" t="s">
        <v>125</v>
      </c>
      <c r="F224" s="91" t="s">
        <v>500</v>
      </c>
      <c r="G224" s="7">
        <v>13569000</v>
      </c>
      <c r="H224" s="7">
        <v>14114000</v>
      </c>
    </row>
    <row r="225" spans="1:8" ht="39.6">
      <c r="A225" s="5">
        <v>217</v>
      </c>
      <c r="B225" s="89" t="s">
        <v>5</v>
      </c>
      <c r="C225" s="89" t="s">
        <v>329</v>
      </c>
      <c r="D225" s="89" t="s">
        <v>681</v>
      </c>
      <c r="E225" s="89" t="s">
        <v>0</v>
      </c>
      <c r="F225" s="91" t="s">
        <v>695</v>
      </c>
      <c r="G225" s="7">
        <v>419300</v>
      </c>
      <c r="H225" s="7">
        <v>436000</v>
      </c>
    </row>
    <row r="226" spans="1:8">
      <c r="A226" s="5">
        <v>218</v>
      </c>
      <c r="B226" s="89" t="s">
        <v>5</v>
      </c>
      <c r="C226" s="89" t="s">
        <v>329</v>
      </c>
      <c r="D226" s="89" t="s">
        <v>681</v>
      </c>
      <c r="E226" s="89" t="s">
        <v>125</v>
      </c>
      <c r="F226" s="91" t="s">
        <v>500</v>
      </c>
      <c r="G226" s="7">
        <v>419300</v>
      </c>
      <c r="H226" s="7">
        <v>436000</v>
      </c>
    </row>
    <row r="227" spans="1:8" ht="39.6">
      <c r="A227" s="5">
        <v>219</v>
      </c>
      <c r="B227" s="89" t="s">
        <v>5</v>
      </c>
      <c r="C227" s="89" t="s">
        <v>329</v>
      </c>
      <c r="D227" s="89" t="s">
        <v>339</v>
      </c>
      <c r="E227" s="89" t="s">
        <v>0</v>
      </c>
      <c r="F227" s="91" t="s">
        <v>530</v>
      </c>
      <c r="G227" s="7">
        <v>16900000</v>
      </c>
      <c r="H227" s="7">
        <v>16900000</v>
      </c>
    </row>
    <row r="228" spans="1:8">
      <c r="A228" s="5">
        <v>220</v>
      </c>
      <c r="B228" s="89" t="s">
        <v>5</v>
      </c>
      <c r="C228" s="89" t="s">
        <v>329</v>
      </c>
      <c r="D228" s="89" t="s">
        <v>339</v>
      </c>
      <c r="E228" s="89" t="s">
        <v>125</v>
      </c>
      <c r="F228" s="91" t="s">
        <v>500</v>
      </c>
      <c r="G228" s="7">
        <v>16900000</v>
      </c>
      <c r="H228" s="7">
        <v>16900000</v>
      </c>
    </row>
    <row r="229" spans="1:8" ht="39.6">
      <c r="A229" s="5">
        <v>221</v>
      </c>
      <c r="B229" s="89" t="s">
        <v>5</v>
      </c>
      <c r="C229" s="89" t="s">
        <v>329</v>
      </c>
      <c r="D229" s="89" t="s">
        <v>991</v>
      </c>
      <c r="E229" s="89" t="s">
        <v>0</v>
      </c>
      <c r="F229" s="91" t="s">
        <v>992</v>
      </c>
      <c r="G229" s="7">
        <v>5298800</v>
      </c>
      <c r="H229" s="7">
        <v>5298800</v>
      </c>
    </row>
    <row r="230" spans="1:8">
      <c r="A230" s="5">
        <v>222</v>
      </c>
      <c r="B230" s="89" t="s">
        <v>5</v>
      </c>
      <c r="C230" s="89" t="s">
        <v>329</v>
      </c>
      <c r="D230" s="89" t="s">
        <v>991</v>
      </c>
      <c r="E230" s="89" t="s">
        <v>125</v>
      </c>
      <c r="F230" s="91" t="s">
        <v>500</v>
      </c>
      <c r="G230" s="7">
        <v>5298800</v>
      </c>
      <c r="H230" s="7">
        <v>5298800</v>
      </c>
    </row>
    <row r="231" spans="1:8">
      <c r="A231" s="5">
        <v>223</v>
      </c>
      <c r="B231" s="89" t="s">
        <v>5</v>
      </c>
      <c r="C231" s="89" t="s">
        <v>345</v>
      </c>
      <c r="D231" s="89" t="s">
        <v>147</v>
      </c>
      <c r="E231" s="89" t="s">
        <v>0</v>
      </c>
      <c r="F231" s="91" t="s">
        <v>533</v>
      </c>
      <c r="G231" s="7">
        <v>32038000</v>
      </c>
      <c r="H231" s="7">
        <v>32038000</v>
      </c>
    </row>
    <row r="232" spans="1:8" ht="39.6">
      <c r="A232" s="5">
        <v>224</v>
      </c>
      <c r="B232" s="89" t="s">
        <v>5</v>
      </c>
      <c r="C232" s="89" t="s">
        <v>345</v>
      </c>
      <c r="D232" s="89" t="s">
        <v>316</v>
      </c>
      <c r="E232" s="89" t="s">
        <v>0</v>
      </c>
      <c r="F232" s="91" t="s">
        <v>791</v>
      </c>
      <c r="G232" s="7">
        <v>26538000</v>
      </c>
      <c r="H232" s="7">
        <v>26538000</v>
      </c>
    </row>
    <row r="233" spans="1:8" ht="26.4">
      <c r="A233" s="5">
        <v>225</v>
      </c>
      <c r="B233" s="89" t="s">
        <v>5</v>
      </c>
      <c r="C233" s="89" t="s">
        <v>345</v>
      </c>
      <c r="D233" s="89" t="s">
        <v>347</v>
      </c>
      <c r="E233" s="89" t="s">
        <v>0</v>
      </c>
      <c r="F233" s="91" t="s">
        <v>534</v>
      </c>
      <c r="G233" s="7">
        <v>26538000</v>
      </c>
      <c r="H233" s="7">
        <v>26538000</v>
      </c>
    </row>
    <row r="234" spans="1:8" ht="39.6">
      <c r="A234" s="5">
        <v>226</v>
      </c>
      <c r="B234" s="89" t="s">
        <v>5</v>
      </c>
      <c r="C234" s="89" t="s">
        <v>345</v>
      </c>
      <c r="D234" s="89" t="s">
        <v>349</v>
      </c>
      <c r="E234" s="89" t="s">
        <v>0</v>
      </c>
      <c r="F234" s="91" t="s">
        <v>535</v>
      </c>
      <c r="G234" s="7">
        <v>26538000</v>
      </c>
      <c r="H234" s="7">
        <v>26538000</v>
      </c>
    </row>
    <row r="235" spans="1:8">
      <c r="A235" s="5">
        <v>227</v>
      </c>
      <c r="B235" s="89" t="s">
        <v>5</v>
      </c>
      <c r="C235" s="89" t="s">
        <v>345</v>
      </c>
      <c r="D235" s="89" t="s">
        <v>349</v>
      </c>
      <c r="E235" s="89" t="s">
        <v>125</v>
      </c>
      <c r="F235" s="91" t="s">
        <v>500</v>
      </c>
      <c r="G235" s="7">
        <v>26538000</v>
      </c>
      <c r="H235" s="7">
        <v>26538000</v>
      </c>
    </row>
    <row r="236" spans="1:8" ht="39.6">
      <c r="A236" s="5">
        <v>228</v>
      </c>
      <c r="B236" s="89" t="s">
        <v>5</v>
      </c>
      <c r="C236" s="89" t="s">
        <v>345</v>
      </c>
      <c r="D236" s="89" t="s">
        <v>351</v>
      </c>
      <c r="E236" s="89" t="s">
        <v>0</v>
      </c>
      <c r="F236" s="91" t="s">
        <v>794</v>
      </c>
      <c r="G236" s="7">
        <v>5500000</v>
      </c>
      <c r="H236" s="7">
        <v>5500000</v>
      </c>
    </row>
    <row r="237" spans="1:8" ht="26.4">
      <c r="A237" s="5">
        <v>229</v>
      </c>
      <c r="B237" s="89" t="s">
        <v>5</v>
      </c>
      <c r="C237" s="89" t="s">
        <v>345</v>
      </c>
      <c r="D237" s="89" t="s">
        <v>352</v>
      </c>
      <c r="E237" s="89" t="s">
        <v>0</v>
      </c>
      <c r="F237" s="91" t="s">
        <v>540</v>
      </c>
      <c r="G237" s="7">
        <v>5500000</v>
      </c>
      <c r="H237" s="7">
        <v>5500000</v>
      </c>
    </row>
    <row r="238" spans="1:8" ht="39.6">
      <c r="A238" s="5">
        <v>230</v>
      </c>
      <c r="B238" s="89" t="s">
        <v>5</v>
      </c>
      <c r="C238" s="89" t="s">
        <v>345</v>
      </c>
      <c r="D238" s="89" t="s">
        <v>354</v>
      </c>
      <c r="E238" s="89" t="s">
        <v>0</v>
      </c>
      <c r="F238" s="91" t="s">
        <v>541</v>
      </c>
      <c r="G238" s="7">
        <v>5500000</v>
      </c>
      <c r="H238" s="7">
        <v>5500000</v>
      </c>
    </row>
    <row r="239" spans="1:8">
      <c r="A239" s="5">
        <v>231</v>
      </c>
      <c r="B239" s="89" t="s">
        <v>5</v>
      </c>
      <c r="C239" s="89" t="s">
        <v>345</v>
      </c>
      <c r="D239" s="89" t="s">
        <v>354</v>
      </c>
      <c r="E239" s="89" t="s">
        <v>125</v>
      </c>
      <c r="F239" s="91" t="s">
        <v>500</v>
      </c>
      <c r="G239" s="7">
        <v>5500000</v>
      </c>
      <c r="H239" s="7">
        <v>5500000</v>
      </c>
    </row>
    <row r="240" spans="1:8">
      <c r="A240" s="5">
        <v>232</v>
      </c>
      <c r="B240" s="89" t="s">
        <v>5</v>
      </c>
      <c r="C240" s="89" t="s">
        <v>358</v>
      </c>
      <c r="D240" s="89" t="s">
        <v>147</v>
      </c>
      <c r="E240" s="89" t="s">
        <v>0</v>
      </c>
      <c r="F240" s="91" t="s">
        <v>536</v>
      </c>
      <c r="G240" s="7">
        <v>16060900</v>
      </c>
      <c r="H240" s="7">
        <v>16424900</v>
      </c>
    </row>
    <row r="241" spans="1:8" ht="39.6">
      <c r="A241" s="5">
        <v>233</v>
      </c>
      <c r="B241" s="89" t="s">
        <v>5</v>
      </c>
      <c r="C241" s="89" t="s">
        <v>358</v>
      </c>
      <c r="D241" s="89" t="s">
        <v>316</v>
      </c>
      <c r="E241" s="89" t="s">
        <v>0</v>
      </c>
      <c r="F241" s="91" t="s">
        <v>791</v>
      </c>
      <c r="G241" s="7">
        <v>9100900</v>
      </c>
      <c r="H241" s="7">
        <v>9464900</v>
      </c>
    </row>
    <row r="242" spans="1:8" ht="26.4">
      <c r="A242" s="5">
        <v>234</v>
      </c>
      <c r="B242" s="89" t="s">
        <v>5</v>
      </c>
      <c r="C242" s="89" t="s">
        <v>358</v>
      </c>
      <c r="D242" s="89" t="s">
        <v>331</v>
      </c>
      <c r="E242" s="89" t="s">
        <v>0</v>
      </c>
      <c r="F242" s="91" t="s">
        <v>526</v>
      </c>
      <c r="G242" s="7">
        <v>409600</v>
      </c>
      <c r="H242" s="7">
        <v>426000</v>
      </c>
    </row>
    <row r="243" spans="1:8" ht="72">
      <c r="A243" s="5">
        <v>235</v>
      </c>
      <c r="B243" s="89" t="s">
        <v>5</v>
      </c>
      <c r="C243" s="89" t="s">
        <v>358</v>
      </c>
      <c r="D243" s="89" t="s">
        <v>341</v>
      </c>
      <c r="E243" s="89" t="s">
        <v>0</v>
      </c>
      <c r="F243" s="124" t="s">
        <v>531</v>
      </c>
      <c r="G243" s="7">
        <v>409600</v>
      </c>
      <c r="H243" s="7">
        <v>426000</v>
      </c>
    </row>
    <row r="244" spans="1:8">
      <c r="A244" s="5">
        <v>236</v>
      </c>
      <c r="B244" s="89" t="s">
        <v>5</v>
      </c>
      <c r="C244" s="89" t="s">
        <v>358</v>
      </c>
      <c r="D244" s="89" t="s">
        <v>341</v>
      </c>
      <c r="E244" s="89" t="s">
        <v>125</v>
      </c>
      <c r="F244" s="91" t="s">
        <v>500</v>
      </c>
      <c r="G244" s="7">
        <v>409600</v>
      </c>
      <c r="H244" s="7">
        <v>426000</v>
      </c>
    </row>
    <row r="245" spans="1:8" s="4" customFormat="1" ht="26.4">
      <c r="A245" s="5">
        <v>237</v>
      </c>
      <c r="B245" s="89" t="s">
        <v>5</v>
      </c>
      <c r="C245" s="89" t="s">
        <v>358</v>
      </c>
      <c r="D245" s="89" t="s">
        <v>360</v>
      </c>
      <c r="E245" s="89" t="s">
        <v>0</v>
      </c>
      <c r="F245" s="91" t="s">
        <v>537</v>
      </c>
      <c r="G245" s="7">
        <v>8691300</v>
      </c>
      <c r="H245" s="7">
        <v>9038900</v>
      </c>
    </row>
    <row r="246" spans="1:8" ht="26.4">
      <c r="A246" s="5">
        <v>238</v>
      </c>
      <c r="B246" s="89" t="s">
        <v>5</v>
      </c>
      <c r="C246" s="89" t="s">
        <v>358</v>
      </c>
      <c r="D246" s="89" t="s">
        <v>362</v>
      </c>
      <c r="E246" s="89" t="s">
        <v>0</v>
      </c>
      <c r="F246" s="91" t="s">
        <v>538</v>
      </c>
      <c r="G246" s="7">
        <v>3325200</v>
      </c>
      <c r="H246" s="7">
        <v>3458200</v>
      </c>
    </row>
    <row r="247" spans="1:8">
      <c r="A247" s="5">
        <v>239</v>
      </c>
      <c r="B247" s="89" t="s">
        <v>5</v>
      </c>
      <c r="C247" s="89" t="s">
        <v>358</v>
      </c>
      <c r="D247" s="89" t="s">
        <v>362</v>
      </c>
      <c r="E247" s="89" t="s">
        <v>125</v>
      </c>
      <c r="F247" s="91" t="s">
        <v>500</v>
      </c>
      <c r="G247" s="7">
        <v>3325200</v>
      </c>
      <c r="H247" s="7">
        <v>3458200</v>
      </c>
    </row>
    <row r="248" spans="1:8" ht="26.4">
      <c r="A248" s="5">
        <v>240</v>
      </c>
      <c r="B248" s="89" t="s">
        <v>5</v>
      </c>
      <c r="C248" s="89" t="s">
        <v>358</v>
      </c>
      <c r="D248" s="89" t="s">
        <v>364</v>
      </c>
      <c r="E248" s="89" t="s">
        <v>0</v>
      </c>
      <c r="F248" s="91" t="s">
        <v>538</v>
      </c>
      <c r="G248" s="7">
        <v>5366100</v>
      </c>
      <c r="H248" s="7">
        <v>5580700</v>
      </c>
    </row>
    <row r="249" spans="1:8" s="4" customFormat="1" ht="26.4">
      <c r="A249" s="5">
        <v>241</v>
      </c>
      <c r="B249" s="89" t="s">
        <v>5</v>
      </c>
      <c r="C249" s="89" t="s">
        <v>358</v>
      </c>
      <c r="D249" s="89" t="s">
        <v>364</v>
      </c>
      <c r="E249" s="89" t="s">
        <v>2</v>
      </c>
      <c r="F249" s="91" t="s">
        <v>438</v>
      </c>
      <c r="G249" s="7">
        <v>4356100</v>
      </c>
      <c r="H249" s="7">
        <v>4530700</v>
      </c>
    </row>
    <row r="250" spans="1:8">
      <c r="A250" s="5">
        <v>242</v>
      </c>
      <c r="B250" s="89" t="s">
        <v>5</v>
      </c>
      <c r="C250" s="89" t="s">
        <v>358</v>
      </c>
      <c r="D250" s="89" t="s">
        <v>364</v>
      </c>
      <c r="E250" s="89" t="s">
        <v>125</v>
      </c>
      <c r="F250" s="91" t="s">
        <v>500</v>
      </c>
      <c r="G250" s="7">
        <v>1010000</v>
      </c>
      <c r="H250" s="7">
        <v>1050000</v>
      </c>
    </row>
    <row r="251" spans="1:8" ht="39.6">
      <c r="A251" s="5">
        <v>243</v>
      </c>
      <c r="B251" s="89" t="s">
        <v>5</v>
      </c>
      <c r="C251" s="89" t="s">
        <v>358</v>
      </c>
      <c r="D251" s="89" t="s">
        <v>351</v>
      </c>
      <c r="E251" s="89" t="s">
        <v>0</v>
      </c>
      <c r="F251" s="91" t="s">
        <v>794</v>
      </c>
      <c r="G251" s="7">
        <v>6960000</v>
      </c>
      <c r="H251" s="7">
        <v>6960000</v>
      </c>
    </row>
    <row r="252" spans="1:8" ht="26.4">
      <c r="A252" s="5">
        <v>244</v>
      </c>
      <c r="B252" s="89" t="s">
        <v>5</v>
      </c>
      <c r="C252" s="89" t="s">
        <v>358</v>
      </c>
      <c r="D252" s="89" t="s">
        <v>365</v>
      </c>
      <c r="E252" s="89" t="s">
        <v>0</v>
      </c>
      <c r="F252" s="91" t="s">
        <v>543</v>
      </c>
      <c r="G252" s="7">
        <v>6720000</v>
      </c>
      <c r="H252" s="7">
        <v>6720000</v>
      </c>
    </row>
    <row r="253" spans="1:8">
      <c r="A253" s="5">
        <v>245</v>
      </c>
      <c r="B253" s="89" t="s">
        <v>5</v>
      </c>
      <c r="C253" s="89" t="s">
        <v>358</v>
      </c>
      <c r="D253" s="89" t="s">
        <v>367</v>
      </c>
      <c r="E253" s="89" t="s">
        <v>0</v>
      </c>
      <c r="F253" s="91" t="s">
        <v>544</v>
      </c>
      <c r="G253" s="7">
        <v>820000</v>
      </c>
      <c r="H253" s="7">
        <v>820000</v>
      </c>
    </row>
    <row r="254" spans="1:8" ht="26.4">
      <c r="A254" s="5">
        <v>246</v>
      </c>
      <c r="B254" s="89" t="s">
        <v>5</v>
      </c>
      <c r="C254" s="89" t="s">
        <v>358</v>
      </c>
      <c r="D254" s="89" t="s">
        <v>367</v>
      </c>
      <c r="E254" s="89" t="s">
        <v>3</v>
      </c>
      <c r="F254" s="91" t="s">
        <v>643</v>
      </c>
      <c r="G254" s="7">
        <v>800000</v>
      </c>
      <c r="H254" s="7">
        <v>800000</v>
      </c>
    </row>
    <row r="255" spans="1:8" s="4" customFormat="1" ht="26.4">
      <c r="A255" s="5">
        <v>247</v>
      </c>
      <c r="B255" s="89" t="s">
        <v>5</v>
      </c>
      <c r="C255" s="89" t="s">
        <v>358</v>
      </c>
      <c r="D255" s="89" t="s">
        <v>367</v>
      </c>
      <c r="E255" s="89" t="s">
        <v>2</v>
      </c>
      <c r="F255" s="91" t="s">
        <v>438</v>
      </c>
      <c r="G255" s="7">
        <v>20000</v>
      </c>
      <c r="H255" s="7">
        <v>20000</v>
      </c>
    </row>
    <row r="256" spans="1:8" ht="39.6">
      <c r="A256" s="5">
        <v>248</v>
      </c>
      <c r="B256" s="89" t="s">
        <v>5</v>
      </c>
      <c r="C256" s="89" t="s">
        <v>358</v>
      </c>
      <c r="D256" s="89" t="s">
        <v>369</v>
      </c>
      <c r="E256" s="89" t="s">
        <v>0</v>
      </c>
      <c r="F256" s="91" t="s">
        <v>545</v>
      </c>
      <c r="G256" s="7">
        <v>5900000</v>
      </c>
      <c r="H256" s="7">
        <v>5900000</v>
      </c>
    </row>
    <row r="257" spans="1:8" ht="26.4">
      <c r="A257" s="5">
        <v>249</v>
      </c>
      <c r="B257" s="89" t="s">
        <v>5</v>
      </c>
      <c r="C257" s="89" t="s">
        <v>358</v>
      </c>
      <c r="D257" s="89" t="s">
        <v>369</v>
      </c>
      <c r="E257" s="89" t="s">
        <v>3</v>
      </c>
      <c r="F257" s="91" t="s">
        <v>643</v>
      </c>
      <c r="G257" s="7">
        <v>5006000</v>
      </c>
      <c r="H257" s="7">
        <v>5006000</v>
      </c>
    </row>
    <row r="258" spans="1:8" ht="26.4">
      <c r="A258" s="5">
        <v>250</v>
      </c>
      <c r="B258" s="89" t="s">
        <v>5</v>
      </c>
      <c r="C258" s="89" t="s">
        <v>358</v>
      </c>
      <c r="D258" s="89" t="s">
        <v>369</v>
      </c>
      <c r="E258" s="89" t="s">
        <v>2</v>
      </c>
      <c r="F258" s="91" t="s">
        <v>438</v>
      </c>
      <c r="G258" s="7">
        <v>871000</v>
      </c>
      <c r="H258" s="7">
        <v>872000</v>
      </c>
    </row>
    <row r="259" spans="1:8">
      <c r="A259" s="5">
        <v>251</v>
      </c>
      <c r="B259" s="89" t="s">
        <v>5</v>
      </c>
      <c r="C259" s="89" t="s">
        <v>358</v>
      </c>
      <c r="D259" s="89" t="s">
        <v>369</v>
      </c>
      <c r="E259" s="89" t="s">
        <v>160</v>
      </c>
      <c r="F259" s="91" t="s">
        <v>439</v>
      </c>
      <c r="G259" s="7">
        <v>23000</v>
      </c>
      <c r="H259" s="7">
        <v>22000</v>
      </c>
    </row>
    <row r="260" spans="1:8" ht="26.4">
      <c r="A260" s="5">
        <v>252</v>
      </c>
      <c r="B260" s="89" t="s">
        <v>5</v>
      </c>
      <c r="C260" s="89" t="s">
        <v>358</v>
      </c>
      <c r="D260" s="89" t="s">
        <v>352</v>
      </c>
      <c r="E260" s="89" t="s">
        <v>0</v>
      </c>
      <c r="F260" s="91" t="s">
        <v>540</v>
      </c>
      <c r="G260" s="7">
        <v>140000</v>
      </c>
      <c r="H260" s="7">
        <v>140000</v>
      </c>
    </row>
    <row r="261" spans="1:8" ht="39.6">
      <c r="A261" s="5">
        <v>253</v>
      </c>
      <c r="B261" s="89" t="s">
        <v>5</v>
      </c>
      <c r="C261" s="89" t="s">
        <v>358</v>
      </c>
      <c r="D261" s="89" t="s">
        <v>371</v>
      </c>
      <c r="E261" s="89" t="s">
        <v>0</v>
      </c>
      <c r="F261" s="91" t="s">
        <v>546</v>
      </c>
      <c r="G261" s="7">
        <v>140000</v>
      </c>
      <c r="H261" s="7">
        <v>140000</v>
      </c>
    </row>
    <row r="262" spans="1:8" ht="26.4">
      <c r="A262" s="5">
        <v>254</v>
      </c>
      <c r="B262" s="89" t="s">
        <v>5</v>
      </c>
      <c r="C262" s="89" t="s">
        <v>358</v>
      </c>
      <c r="D262" s="89" t="s">
        <v>371</v>
      </c>
      <c r="E262" s="89" t="s">
        <v>2</v>
      </c>
      <c r="F262" s="91" t="s">
        <v>438</v>
      </c>
      <c r="G262" s="7">
        <v>140000</v>
      </c>
      <c r="H262" s="7">
        <v>140000</v>
      </c>
    </row>
    <row r="263" spans="1:8" ht="39.6">
      <c r="A263" s="5">
        <v>255</v>
      </c>
      <c r="B263" s="89" t="s">
        <v>5</v>
      </c>
      <c r="C263" s="89" t="s">
        <v>358</v>
      </c>
      <c r="D263" s="89" t="s">
        <v>373</v>
      </c>
      <c r="E263" s="89" t="s">
        <v>0</v>
      </c>
      <c r="F263" s="91" t="s">
        <v>795</v>
      </c>
      <c r="G263" s="7">
        <v>50000</v>
      </c>
      <c r="H263" s="7">
        <v>50000</v>
      </c>
    </row>
    <row r="264" spans="1:8" ht="48">
      <c r="A264" s="5">
        <v>256</v>
      </c>
      <c r="B264" s="89" t="s">
        <v>5</v>
      </c>
      <c r="C264" s="89" t="s">
        <v>358</v>
      </c>
      <c r="D264" s="89" t="s">
        <v>374</v>
      </c>
      <c r="E264" s="89" t="s">
        <v>0</v>
      </c>
      <c r="F264" s="124" t="s">
        <v>547</v>
      </c>
      <c r="G264" s="7">
        <v>50000</v>
      </c>
      <c r="H264" s="7">
        <v>50000</v>
      </c>
    </row>
    <row r="265" spans="1:8" ht="26.4">
      <c r="A265" s="5">
        <v>257</v>
      </c>
      <c r="B265" s="89" t="s">
        <v>5</v>
      </c>
      <c r="C265" s="89" t="s">
        <v>358</v>
      </c>
      <c r="D265" s="89" t="s">
        <v>374</v>
      </c>
      <c r="E265" s="89" t="s">
        <v>2</v>
      </c>
      <c r="F265" s="91" t="s">
        <v>438</v>
      </c>
      <c r="G265" s="7">
        <v>50000</v>
      </c>
      <c r="H265" s="7">
        <v>50000</v>
      </c>
    </row>
    <row r="266" spans="1:8" ht="26.4">
      <c r="A266" s="5">
        <v>258</v>
      </c>
      <c r="B266" s="89" t="s">
        <v>5</v>
      </c>
      <c r="C266" s="89" t="s">
        <v>358</v>
      </c>
      <c r="D266" s="89" t="s">
        <v>725</v>
      </c>
      <c r="E266" s="89" t="s">
        <v>0</v>
      </c>
      <c r="F266" s="91" t="s">
        <v>796</v>
      </c>
      <c r="G266" s="7">
        <v>50000</v>
      </c>
      <c r="H266" s="7">
        <v>50000</v>
      </c>
    </row>
    <row r="267" spans="1:8" ht="26.4">
      <c r="A267" s="5">
        <v>259</v>
      </c>
      <c r="B267" s="89" t="s">
        <v>5</v>
      </c>
      <c r="C267" s="89" t="s">
        <v>358</v>
      </c>
      <c r="D267" s="89" t="s">
        <v>726</v>
      </c>
      <c r="E267" s="89" t="s">
        <v>0</v>
      </c>
      <c r="F267" s="91" t="s">
        <v>548</v>
      </c>
      <c r="G267" s="7">
        <v>50000</v>
      </c>
      <c r="H267" s="7">
        <v>50000</v>
      </c>
    </row>
    <row r="268" spans="1:8" ht="26.4">
      <c r="A268" s="5">
        <v>260</v>
      </c>
      <c r="B268" s="89" t="s">
        <v>5</v>
      </c>
      <c r="C268" s="89" t="s">
        <v>358</v>
      </c>
      <c r="D268" s="89" t="s">
        <v>726</v>
      </c>
      <c r="E268" s="89" t="s">
        <v>2</v>
      </c>
      <c r="F268" s="91" t="s">
        <v>438</v>
      </c>
      <c r="G268" s="7">
        <v>50000</v>
      </c>
      <c r="H268" s="7">
        <v>50000</v>
      </c>
    </row>
    <row r="269" spans="1:8">
      <c r="A269" s="5">
        <v>261</v>
      </c>
      <c r="B269" s="89" t="s">
        <v>5</v>
      </c>
      <c r="C269" s="89" t="s">
        <v>377</v>
      </c>
      <c r="D269" s="89" t="s">
        <v>147</v>
      </c>
      <c r="E269" s="89" t="s">
        <v>0</v>
      </c>
      <c r="F269" s="91" t="s">
        <v>539</v>
      </c>
      <c r="G269" s="7">
        <v>7474600</v>
      </c>
      <c r="H269" s="7">
        <v>7475600</v>
      </c>
    </row>
    <row r="270" spans="1:8" ht="39.6">
      <c r="A270" s="5">
        <v>262</v>
      </c>
      <c r="B270" s="89" t="s">
        <v>5</v>
      </c>
      <c r="C270" s="89" t="s">
        <v>377</v>
      </c>
      <c r="D270" s="89" t="s">
        <v>316</v>
      </c>
      <c r="E270" s="89" t="s">
        <v>0</v>
      </c>
      <c r="F270" s="91" t="s">
        <v>791</v>
      </c>
      <c r="G270" s="7">
        <v>24600</v>
      </c>
      <c r="H270" s="7">
        <v>25600</v>
      </c>
    </row>
    <row r="271" spans="1:8" ht="26.4">
      <c r="A271" s="5">
        <v>263</v>
      </c>
      <c r="B271" s="89" t="s">
        <v>5</v>
      </c>
      <c r="C271" s="89" t="s">
        <v>377</v>
      </c>
      <c r="D271" s="89" t="s">
        <v>331</v>
      </c>
      <c r="E271" s="89" t="s">
        <v>0</v>
      </c>
      <c r="F271" s="91" t="s">
        <v>526</v>
      </c>
      <c r="G271" s="7">
        <v>24600</v>
      </c>
      <c r="H271" s="7">
        <v>25600</v>
      </c>
    </row>
    <row r="272" spans="1:8" ht="72">
      <c r="A272" s="5">
        <v>264</v>
      </c>
      <c r="B272" s="89" t="s">
        <v>5</v>
      </c>
      <c r="C272" s="89" t="s">
        <v>377</v>
      </c>
      <c r="D272" s="89" t="s">
        <v>341</v>
      </c>
      <c r="E272" s="89" t="s">
        <v>0</v>
      </c>
      <c r="F272" s="124" t="s">
        <v>531</v>
      </c>
      <c r="G272" s="7">
        <v>24600</v>
      </c>
      <c r="H272" s="7">
        <v>25600</v>
      </c>
    </row>
    <row r="273" spans="1:8">
      <c r="A273" s="5">
        <v>265</v>
      </c>
      <c r="B273" s="89" t="s">
        <v>5</v>
      </c>
      <c r="C273" s="89" t="s">
        <v>377</v>
      </c>
      <c r="D273" s="89" t="s">
        <v>341</v>
      </c>
      <c r="E273" s="89" t="s">
        <v>125</v>
      </c>
      <c r="F273" s="91" t="s">
        <v>500</v>
      </c>
      <c r="G273" s="7">
        <v>24600</v>
      </c>
      <c r="H273" s="7">
        <v>25600</v>
      </c>
    </row>
    <row r="274" spans="1:8">
      <c r="A274" s="5">
        <v>266</v>
      </c>
      <c r="B274" s="89" t="s">
        <v>5</v>
      </c>
      <c r="C274" s="89" t="s">
        <v>377</v>
      </c>
      <c r="D274" s="89" t="s">
        <v>150</v>
      </c>
      <c r="E274" s="89" t="s">
        <v>0</v>
      </c>
      <c r="F274" s="91" t="s">
        <v>434</v>
      </c>
      <c r="G274" s="7">
        <v>7450000</v>
      </c>
      <c r="H274" s="7">
        <v>7450000</v>
      </c>
    </row>
    <row r="275" spans="1:8" ht="26.4">
      <c r="A275" s="5">
        <v>267</v>
      </c>
      <c r="B275" s="89" t="s">
        <v>5</v>
      </c>
      <c r="C275" s="89" t="s">
        <v>377</v>
      </c>
      <c r="D275" s="89" t="s">
        <v>192</v>
      </c>
      <c r="E275" s="89" t="s">
        <v>0</v>
      </c>
      <c r="F275" s="91" t="s">
        <v>451</v>
      </c>
      <c r="G275" s="7">
        <v>7450000</v>
      </c>
      <c r="H275" s="7">
        <v>7450000</v>
      </c>
    </row>
    <row r="276" spans="1:8" ht="26.4">
      <c r="A276" s="5">
        <v>268</v>
      </c>
      <c r="B276" s="89" t="s">
        <v>5</v>
      </c>
      <c r="C276" s="89" t="s">
        <v>377</v>
      </c>
      <c r="D276" s="89" t="s">
        <v>192</v>
      </c>
      <c r="E276" s="89" t="s">
        <v>3</v>
      </c>
      <c r="F276" s="91" t="s">
        <v>643</v>
      </c>
      <c r="G276" s="7">
        <v>6300000</v>
      </c>
      <c r="H276" s="7">
        <v>6300000</v>
      </c>
    </row>
    <row r="277" spans="1:8" ht="26.4">
      <c r="A277" s="5">
        <v>269</v>
      </c>
      <c r="B277" s="89" t="s">
        <v>5</v>
      </c>
      <c r="C277" s="89" t="s">
        <v>377</v>
      </c>
      <c r="D277" s="89" t="s">
        <v>192</v>
      </c>
      <c r="E277" s="89" t="s">
        <v>2</v>
      </c>
      <c r="F277" s="91" t="s">
        <v>438</v>
      </c>
      <c r="G277" s="7">
        <v>1150000</v>
      </c>
      <c r="H277" s="7">
        <v>1150000</v>
      </c>
    </row>
    <row r="278" spans="1:8">
      <c r="A278" s="5">
        <v>270</v>
      </c>
      <c r="B278" s="89" t="s">
        <v>5</v>
      </c>
      <c r="C278" s="89" t="s">
        <v>379</v>
      </c>
      <c r="D278" s="89" t="s">
        <v>147</v>
      </c>
      <c r="E278" s="89" t="s">
        <v>0</v>
      </c>
      <c r="F278" s="91" t="s">
        <v>665</v>
      </c>
      <c r="G278" s="7">
        <v>138023900</v>
      </c>
      <c r="H278" s="7">
        <v>131031900</v>
      </c>
    </row>
    <row r="279" spans="1:8">
      <c r="A279" s="5">
        <v>271</v>
      </c>
      <c r="B279" s="89" t="s">
        <v>5</v>
      </c>
      <c r="C279" s="89" t="s">
        <v>380</v>
      </c>
      <c r="D279" s="89" t="s">
        <v>147</v>
      </c>
      <c r="E279" s="89" t="s">
        <v>0</v>
      </c>
      <c r="F279" s="91" t="s">
        <v>549</v>
      </c>
      <c r="G279" s="7">
        <v>138023900</v>
      </c>
      <c r="H279" s="7">
        <v>131031900</v>
      </c>
    </row>
    <row r="280" spans="1:8" ht="39.6">
      <c r="A280" s="5">
        <v>272</v>
      </c>
      <c r="B280" s="89" t="s">
        <v>5</v>
      </c>
      <c r="C280" s="89" t="s">
        <v>380</v>
      </c>
      <c r="D280" s="89" t="s">
        <v>249</v>
      </c>
      <c r="E280" s="89" t="s">
        <v>0</v>
      </c>
      <c r="F280" s="91" t="s">
        <v>921</v>
      </c>
      <c r="G280" s="7">
        <v>112000000</v>
      </c>
      <c r="H280" s="7">
        <v>107657000</v>
      </c>
    </row>
    <row r="281" spans="1:8" ht="26.4">
      <c r="A281" s="5">
        <v>273</v>
      </c>
      <c r="B281" s="89" t="s">
        <v>5</v>
      </c>
      <c r="C281" s="89" t="s">
        <v>380</v>
      </c>
      <c r="D281" s="89" t="s">
        <v>683</v>
      </c>
      <c r="E281" s="89" t="s">
        <v>0</v>
      </c>
      <c r="F281" s="91" t="s">
        <v>693</v>
      </c>
      <c r="G281" s="7">
        <v>112000000</v>
      </c>
      <c r="H281" s="7">
        <v>107657000</v>
      </c>
    </row>
    <row r="282" spans="1:8" ht="26.4">
      <c r="A282" s="5">
        <v>274</v>
      </c>
      <c r="B282" s="89" t="s">
        <v>5</v>
      </c>
      <c r="C282" s="89" t="s">
        <v>380</v>
      </c>
      <c r="D282" s="89" t="s">
        <v>797</v>
      </c>
      <c r="E282" s="89" t="s">
        <v>0</v>
      </c>
      <c r="F282" s="91" t="s">
        <v>798</v>
      </c>
      <c r="G282" s="7">
        <v>112000000</v>
      </c>
      <c r="H282" s="7">
        <v>107657000</v>
      </c>
    </row>
    <row r="283" spans="1:8">
      <c r="A283" s="5">
        <v>275</v>
      </c>
      <c r="B283" s="89" t="s">
        <v>5</v>
      </c>
      <c r="C283" s="89" t="s">
        <v>380</v>
      </c>
      <c r="D283" s="89" t="s">
        <v>797</v>
      </c>
      <c r="E283" s="89" t="s">
        <v>4</v>
      </c>
      <c r="F283" s="91" t="s">
        <v>507</v>
      </c>
      <c r="G283" s="7">
        <v>112000000</v>
      </c>
      <c r="H283" s="7">
        <v>107657000</v>
      </c>
    </row>
    <row r="284" spans="1:8" ht="39.6">
      <c r="A284" s="5">
        <v>276</v>
      </c>
      <c r="B284" s="89" t="s">
        <v>5</v>
      </c>
      <c r="C284" s="89" t="s">
        <v>380</v>
      </c>
      <c r="D284" s="89" t="s">
        <v>351</v>
      </c>
      <c r="E284" s="89" t="s">
        <v>0</v>
      </c>
      <c r="F284" s="91" t="s">
        <v>794</v>
      </c>
      <c r="G284" s="7">
        <v>26023900</v>
      </c>
      <c r="H284" s="7">
        <v>23374900</v>
      </c>
    </row>
    <row r="285" spans="1:8" ht="26.4">
      <c r="A285" s="5">
        <v>277</v>
      </c>
      <c r="B285" s="89" t="s">
        <v>5</v>
      </c>
      <c r="C285" s="89" t="s">
        <v>380</v>
      </c>
      <c r="D285" s="89" t="s">
        <v>382</v>
      </c>
      <c r="E285" s="89" t="s">
        <v>0</v>
      </c>
      <c r="F285" s="91" t="s">
        <v>550</v>
      </c>
      <c r="G285" s="7">
        <v>26023900</v>
      </c>
      <c r="H285" s="7">
        <v>23374900</v>
      </c>
    </row>
    <row r="286" spans="1:8" ht="39.6">
      <c r="A286" s="5">
        <v>278</v>
      </c>
      <c r="B286" s="89" t="s">
        <v>5</v>
      </c>
      <c r="C286" s="89" t="s">
        <v>380</v>
      </c>
      <c r="D286" s="89" t="s">
        <v>384</v>
      </c>
      <c r="E286" s="89" t="s">
        <v>0</v>
      </c>
      <c r="F286" s="91" t="s">
        <v>551</v>
      </c>
      <c r="G286" s="7">
        <v>6250000</v>
      </c>
      <c r="H286" s="7">
        <v>5250000</v>
      </c>
    </row>
    <row r="287" spans="1:8">
      <c r="A287" s="5">
        <v>279</v>
      </c>
      <c r="B287" s="89" t="s">
        <v>5</v>
      </c>
      <c r="C287" s="89" t="s">
        <v>380</v>
      </c>
      <c r="D287" s="89" t="s">
        <v>384</v>
      </c>
      <c r="E287" s="89" t="s">
        <v>125</v>
      </c>
      <c r="F287" s="91" t="s">
        <v>500</v>
      </c>
      <c r="G287" s="7">
        <v>6250000</v>
      </c>
      <c r="H287" s="7">
        <v>5250000</v>
      </c>
    </row>
    <row r="288" spans="1:8" ht="26.4">
      <c r="A288" s="5">
        <v>280</v>
      </c>
      <c r="B288" s="89" t="s">
        <v>5</v>
      </c>
      <c r="C288" s="89" t="s">
        <v>380</v>
      </c>
      <c r="D288" s="89" t="s">
        <v>386</v>
      </c>
      <c r="E288" s="89" t="s">
        <v>0</v>
      </c>
      <c r="F288" s="91" t="s">
        <v>552</v>
      </c>
      <c r="G288" s="7">
        <v>16500000</v>
      </c>
      <c r="H288" s="7">
        <v>14840000</v>
      </c>
    </row>
    <row r="289" spans="1:8">
      <c r="A289" s="5">
        <v>281</v>
      </c>
      <c r="B289" s="89" t="s">
        <v>5</v>
      </c>
      <c r="C289" s="89" t="s">
        <v>380</v>
      </c>
      <c r="D289" s="89" t="s">
        <v>386</v>
      </c>
      <c r="E289" s="89" t="s">
        <v>125</v>
      </c>
      <c r="F289" s="91" t="s">
        <v>500</v>
      </c>
      <c r="G289" s="7">
        <v>16500000</v>
      </c>
      <c r="H289" s="7">
        <v>14840000</v>
      </c>
    </row>
    <row r="290" spans="1:8" ht="39.6">
      <c r="A290" s="5">
        <v>282</v>
      </c>
      <c r="B290" s="89" t="s">
        <v>5</v>
      </c>
      <c r="C290" s="89" t="s">
        <v>380</v>
      </c>
      <c r="D290" s="89" t="s">
        <v>388</v>
      </c>
      <c r="E290" s="89" t="s">
        <v>0</v>
      </c>
      <c r="F290" s="91" t="s">
        <v>553</v>
      </c>
      <c r="G290" s="7">
        <v>273900</v>
      </c>
      <c r="H290" s="7">
        <v>284900</v>
      </c>
    </row>
    <row r="291" spans="1:8">
      <c r="A291" s="5">
        <v>283</v>
      </c>
      <c r="B291" s="89" t="s">
        <v>5</v>
      </c>
      <c r="C291" s="89" t="s">
        <v>380</v>
      </c>
      <c r="D291" s="89" t="s">
        <v>388</v>
      </c>
      <c r="E291" s="89" t="s">
        <v>125</v>
      </c>
      <c r="F291" s="91" t="s">
        <v>500</v>
      </c>
      <c r="G291" s="7">
        <v>273900</v>
      </c>
      <c r="H291" s="7">
        <v>284900</v>
      </c>
    </row>
    <row r="292" spans="1:8">
      <c r="A292" s="5">
        <v>284</v>
      </c>
      <c r="B292" s="89" t="s">
        <v>5</v>
      </c>
      <c r="C292" s="89" t="s">
        <v>380</v>
      </c>
      <c r="D292" s="89" t="s">
        <v>390</v>
      </c>
      <c r="E292" s="89" t="s">
        <v>0</v>
      </c>
      <c r="F292" s="91" t="s">
        <v>554</v>
      </c>
      <c r="G292" s="7">
        <v>3000000</v>
      </c>
      <c r="H292" s="7">
        <v>3000000</v>
      </c>
    </row>
    <row r="293" spans="1:8" ht="26.4">
      <c r="A293" s="5">
        <v>285</v>
      </c>
      <c r="B293" s="89" t="s">
        <v>5</v>
      </c>
      <c r="C293" s="89" t="s">
        <v>380</v>
      </c>
      <c r="D293" s="89" t="s">
        <v>390</v>
      </c>
      <c r="E293" s="89" t="s">
        <v>2</v>
      </c>
      <c r="F293" s="91" t="s">
        <v>438</v>
      </c>
      <c r="G293" s="7">
        <v>3000000</v>
      </c>
      <c r="H293" s="7">
        <v>3000000</v>
      </c>
    </row>
    <row r="294" spans="1:8">
      <c r="A294" s="5">
        <v>286</v>
      </c>
      <c r="B294" s="89" t="s">
        <v>5</v>
      </c>
      <c r="C294" s="89" t="s">
        <v>392</v>
      </c>
      <c r="D294" s="89" t="s">
        <v>147</v>
      </c>
      <c r="E294" s="89" t="s">
        <v>0</v>
      </c>
      <c r="F294" s="91" t="s">
        <v>657</v>
      </c>
      <c r="G294" s="7">
        <v>46056300</v>
      </c>
      <c r="H294" s="7">
        <v>46106200</v>
      </c>
    </row>
    <row r="295" spans="1:8">
      <c r="A295" s="5">
        <v>287</v>
      </c>
      <c r="B295" s="89" t="s">
        <v>5</v>
      </c>
      <c r="C295" s="89" t="s">
        <v>393</v>
      </c>
      <c r="D295" s="89" t="s">
        <v>147</v>
      </c>
      <c r="E295" s="89" t="s">
        <v>0</v>
      </c>
      <c r="F295" s="91" t="s">
        <v>488</v>
      </c>
      <c r="G295" s="7">
        <v>43717379</v>
      </c>
      <c r="H295" s="7">
        <v>43767279</v>
      </c>
    </row>
    <row r="296" spans="1:8" ht="52.8">
      <c r="A296" s="5">
        <v>288</v>
      </c>
      <c r="B296" s="89" t="s">
        <v>5</v>
      </c>
      <c r="C296" s="89" t="s">
        <v>393</v>
      </c>
      <c r="D296" s="89" t="s">
        <v>175</v>
      </c>
      <c r="E296" s="89" t="s">
        <v>0</v>
      </c>
      <c r="F296" s="91" t="s">
        <v>916</v>
      </c>
      <c r="G296" s="7">
        <v>55800</v>
      </c>
      <c r="H296" s="7">
        <v>55800</v>
      </c>
    </row>
    <row r="297" spans="1:8" ht="39.6">
      <c r="A297" s="5">
        <v>289</v>
      </c>
      <c r="B297" s="89" t="s">
        <v>5</v>
      </c>
      <c r="C297" s="89" t="s">
        <v>393</v>
      </c>
      <c r="D297" s="89" t="s">
        <v>727</v>
      </c>
      <c r="E297" s="89" t="s">
        <v>0</v>
      </c>
      <c r="F297" s="91" t="s">
        <v>489</v>
      </c>
      <c r="G297" s="7">
        <v>55800</v>
      </c>
      <c r="H297" s="7">
        <v>55800</v>
      </c>
    </row>
    <row r="298" spans="1:8" ht="39.6">
      <c r="A298" s="5">
        <v>290</v>
      </c>
      <c r="B298" s="89" t="s">
        <v>5</v>
      </c>
      <c r="C298" s="89" t="s">
        <v>393</v>
      </c>
      <c r="D298" s="89" t="s">
        <v>728</v>
      </c>
      <c r="E298" s="89" t="s">
        <v>0</v>
      </c>
      <c r="F298" s="91" t="s">
        <v>490</v>
      </c>
      <c r="G298" s="7">
        <v>13950</v>
      </c>
      <c r="H298" s="7">
        <v>13950</v>
      </c>
    </row>
    <row r="299" spans="1:8" ht="26.4">
      <c r="A299" s="5">
        <v>291</v>
      </c>
      <c r="B299" s="89" t="s">
        <v>5</v>
      </c>
      <c r="C299" s="89" t="s">
        <v>393</v>
      </c>
      <c r="D299" s="89" t="s">
        <v>728</v>
      </c>
      <c r="E299" s="89" t="s">
        <v>397</v>
      </c>
      <c r="F299" s="91" t="s">
        <v>491</v>
      </c>
      <c r="G299" s="7">
        <v>13950</v>
      </c>
      <c r="H299" s="7">
        <v>13950</v>
      </c>
    </row>
    <row r="300" spans="1:8" ht="39.6">
      <c r="A300" s="5">
        <v>292</v>
      </c>
      <c r="B300" s="89" t="s">
        <v>5</v>
      </c>
      <c r="C300" s="89" t="s">
        <v>393</v>
      </c>
      <c r="D300" s="89" t="s">
        <v>729</v>
      </c>
      <c r="E300" s="89" t="s">
        <v>0</v>
      </c>
      <c r="F300" s="91" t="s">
        <v>492</v>
      </c>
      <c r="G300" s="7">
        <v>41850</v>
      </c>
      <c r="H300" s="7">
        <v>41850</v>
      </c>
    </row>
    <row r="301" spans="1:8" ht="26.4">
      <c r="A301" s="5">
        <v>293</v>
      </c>
      <c r="B301" s="89" t="s">
        <v>5</v>
      </c>
      <c r="C301" s="89" t="s">
        <v>393</v>
      </c>
      <c r="D301" s="89" t="s">
        <v>729</v>
      </c>
      <c r="E301" s="89" t="s">
        <v>397</v>
      </c>
      <c r="F301" s="91" t="s">
        <v>491</v>
      </c>
      <c r="G301" s="7">
        <v>41850</v>
      </c>
      <c r="H301" s="7">
        <v>41850</v>
      </c>
    </row>
    <row r="302" spans="1:8" ht="39.6">
      <c r="A302" s="5">
        <v>294</v>
      </c>
      <c r="B302" s="89" t="s">
        <v>5</v>
      </c>
      <c r="C302" s="89" t="s">
        <v>393</v>
      </c>
      <c r="D302" s="89" t="s">
        <v>249</v>
      </c>
      <c r="E302" s="89" t="s">
        <v>0</v>
      </c>
      <c r="F302" s="91" t="s">
        <v>921</v>
      </c>
      <c r="G302" s="7">
        <v>42761579</v>
      </c>
      <c r="H302" s="7">
        <v>42761479</v>
      </c>
    </row>
    <row r="303" spans="1:8" ht="39.6">
      <c r="A303" s="5">
        <v>295</v>
      </c>
      <c r="B303" s="89" t="s">
        <v>5</v>
      </c>
      <c r="C303" s="89" t="s">
        <v>393</v>
      </c>
      <c r="D303" s="89" t="s">
        <v>400</v>
      </c>
      <c r="E303" s="89" t="s">
        <v>0</v>
      </c>
      <c r="F303" s="91" t="s">
        <v>513</v>
      </c>
      <c r="G303" s="7">
        <v>42761579</v>
      </c>
      <c r="H303" s="7">
        <v>42761479</v>
      </c>
    </row>
    <row r="304" spans="1:8" ht="96">
      <c r="A304" s="5">
        <v>296</v>
      </c>
      <c r="B304" s="89" t="s">
        <v>5</v>
      </c>
      <c r="C304" s="89" t="s">
        <v>393</v>
      </c>
      <c r="D304" s="89" t="s">
        <v>402</v>
      </c>
      <c r="E304" s="89" t="s">
        <v>0</v>
      </c>
      <c r="F304" s="124" t="s">
        <v>514</v>
      </c>
      <c r="G304" s="7">
        <v>23213909</v>
      </c>
      <c r="H304" s="7">
        <v>23213909</v>
      </c>
    </row>
    <row r="305" spans="1:8" ht="26.4">
      <c r="A305" s="5">
        <v>297</v>
      </c>
      <c r="B305" s="89" t="s">
        <v>5</v>
      </c>
      <c r="C305" s="89" t="s">
        <v>393</v>
      </c>
      <c r="D305" s="89" t="s">
        <v>402</v>
      </c>
      <c r="E305" s="89" t="s">
        <v>2</v>
      </c>
      <c r="F305" s="91" t="s">
        <v>438</v>
      </c>
      <c r="G305" s="7">
        <v>170000</v>
      </c>
      <c r="H305" s="7">
        <v>170000</v>
      </c>
    </row>
    <row r="306" spans="1:8" ht="26.4">
      <c r="A306" s="5">
        <v>298</v>
      </c>
      <c r="B306" s="89" t="s">
        <v>5</v>
      </c>
      <c r="C306" s="89" t="s">
        <v>393</v>
      </c>
      <c r="D306" s="89" t="s">
        <v>402</v>
      </c>
      <c r="E306" s="89" t="s">
        <v>200</v>
      </c>
      <c r="F306" s="91" t="s">
        <v>455</v>
      </c>
      <c r="G306" s="7">
        <v>23043909</v>
      </c>
      <c r="H306" s="7">
        <v>23043909</v>
      </c>
    </row>
    <row r="307" spans="1:8" ht="120">
      <c r="A307" s="5">
        <v>299</v>
      </c>
      <c r="B307" s="89" t="s">
        <v>5</v>
      </c>
      <c r="C307" s="89" t="s">
        <v>393</v>
      </c>
      <c r="D307" s="89" t="s">
        <v>404</v>
      </c>
      <c r="E307" s="89" t="s">
        <v>0</v>
      </c>
      <c r="F307" s="124" t="s">
        <v>515</v>
      </c>
      <c r="G307" s="7">
        <v>13033970</v>
      </c>
      <c r="H307" s="7">
        <v>13033970</v>
      </c>
    </row>
    <row r="308" spans="1:8" ht="26.4">
      <c r="A308" s="5">
        <v>300</v>
      </c>
      <c r="B308" s="89" t="s">
        <v>5</v>
      </c>
      <c r="C308" s="89" t="s">
        <v>393</v>
      </c>
      <c r="D308" s="89" t="s">
        <v>404</v>
      </c>
      <c r="E308" s="89" t="s">
        <v>2</v>
      </c>
      <c r="F308" s="91" t="s">
        <v>438</v>
      </c>
      <c r="G308" s="7">
        <v>270000</v>
      </c>
      <c r="H308" s="7">
        <v>270000</v>
      </c>
    </row>
    <row r="309" spans="1:8" ht="26.4">
      <c r="A309" s="5">
        <v>301</v>
      </c>
      <c r="B309" s="89" t="s">
        <v>5</v>
      </c>
      <c r="C309" s="89" t="s">
        <v>393</v>
      </c>
      <c r="D309" s="89" t="s">
        <v>404</v>
      </c>
      <c r="E309" s="89" t="s">
        <v>200</v>
      </c>
      <c r="F309" s="91" t="s">
        <v>455</v>
      </c>
      <c r="G309" s="7">
        <v>12763970</v>
      </c>
      <c r="H309" s="7">
        <v>12763970</v>
      </c>
    </row>
    <row r="310" spans="1:8" ht="108">
      <c r="A310" s="5">
        <v>302</v>
      </c>
      <c r="B310" s="89" t="s">
        <v>5</v>
      </c>
      <c r="C310" s="89" t="s">
        <v>393</v>
      </c>
      <c r="D310" s="89" t="s">
        <v>406</v>
      </c>
      <c r="E310" s="89" t="s">
        <v>0</v>
      </c>
      <c r="F310" s="124" t="s">
        <v>516</v>
      </c>
      <c r="G310" s="7">
        <v>6361700</v>
      </c>
      <c r="H310" s="7">
        <v>6361600</v>
      </c>
    </row>
    <row r="311" spans="1:8" ht="26.4">
      <c r="A311" s="5">
        <v>303</v>
      </c>
      <c r="B311" s="89" t="s">
        <v>5</v>
      </c>
      <c r="C311" s="89" t="s">
        <v>393</v>
      </c>
      <c r="D311" s="89" t="s">
        <v>406</v>
      </c>
      <c r="E311" s="89" t="s">
        <v>2</v>
      </c>
      <c r="F311" s="91" t="s">
        <v>438</v>
      </c>
      <c r="G311" s="7">
        <v>120000</v>
      </c>
      <c r="H311" s="7">
        <v>120000</v>
      </c>
    </row>
    <row r="312" spans="1:8" ht="26.4">
      <c r="A312" s="5">
        <v>304</v>
      </c>
      <c r="B312" s="89" t="s">
        <v>5</v>
      </c>
      <c r="C312" s="89" t="s">
        <v>393</v>
      </c>
      <c r="D312" s="89" t="s">
        <v>406</v>
      </c>
      <c r="E312" s="89" t="s">
        <v>200</v>
      </c>
      <c r="F312" s="91" t="s">
        <v>455</v>
      </c>
      <c r="G312" s="7">
        <v>6241700</v>
      </c>
      <c r="H312" s="7">
        <v>6241600</v>
      </c>
    </row>
    <row r="313" spans="1:8" ht="39.6">
      <c r="A313" s="5">
        <v>305</v>
      </c>
      <c r="B313" s="89" t="s">
        <v>5</v>
      </c>
      <c r="C313" s="89" t="s">
        <v>393</v>
      </c>
      <c r="D313" s="89" t="s">
        <v>408</v>
      </c>
      <c r="E313" s="89" t="s">
        <v>0</v>
      </c>
      <c r="F313" s="91" t="s">
        <v>517</v>
      </c>
      <c r="G313" s="7">
        <v>152000</v>
      </c>
      <c r="H313" s="7">
        <v>152000</v>
      </c>
    </row>
    <row r="314" spans="1:8" ht="26.4">
      <c r="A314" s="5">
        <v>306</v>
      </c>
      <c r="B314" s="89" t="s">
        <v>5</v>
      </c>
      <c r="C314" s="89" t="s">
        <v>393</v>
      </c>
      <c r="D314" s="89" t="s">
        <v>408</v>
      </c>
      <c r="E314" s="89" t="s">
        <v>2</v>
      </c>
      <c r="F314" s="91" t="s">
        <v>438</v>
      </c>
      <c r="G314" s="7">
        <v>2000</v>
      </c>
      <c r="H314" s="7">
        <v>2000</v>
      </c>
    </row>
    <row r="315" spans="1:8" ht="26.4">
      <c r="A315" s="5">
        <v>307</v>
      </c>
      <c r="B315" s="89" t="s">
        <v>5</v>
      </c>
      <c r="C315" s="89" t="s">
        <v>393</v>
      </c>
      <c r="D315" s="89" t="s">
        <v>408</v>
      </c>
      <c r="E315" s="89" t="s">
        <v>200</v>
      </c>
      <c r="F315" s="91" t="s">
        <v>455</v>
      </c>
      <c r="G315" s="7">
        <v>150000</v>
      </c>
      <c r="H315" s="7">
        <v>150000</v>
      </c>
    </row>
    <row r="316" spans="1:8" ht="39.6">
      <c r="A316" s="5">
        <v>308</v>
      </c>
      <c r="B316" s="89" t="s">
        <v>5</v>
      </c>
      <c r="C316" s="89" t="s">
        <v>393</v>
      </c>
      <c r="D316" s="89" t="s">
        <v>351</v>
      </c>
      <c r="E316" s="89" t="s">
        <v>0</v>
      </c>
      <c r="F316" s="91" t="s">
        <v>794</v>
      </c>
      <c r="G316" s="7">
        <v>900000</v>
      </c>
      <c r="H316" s="7">
        <v>950000</v>
      </c>
    </row>
    <row r="317" spans="1:8" ht="26.4">
      <c r="A317" s="5">
        <v>309</v>
      </c>
      <c r="B317" s="89" t="s">
        <v>5</v>
      </c>
      <c r="C317" s="89" t="s">
        <v>393</v>
      </c>
      <c r="D317" s="89" t="s">
        <v>410</v>
      </c>
      <c r="E317" s="89" t="s">
        <v>0</v>
      </c>
      <c r="F317" s="91" t="s">
        <v>555</v>
      </c>
      <c r="G317" s="7">
        <v>900000</v>
      </c>
      <c r="H317" s="7">
        <v>950000</v>
      </c>
    </row>
    <row r="318" spans="1:8" ht="39.6">
      <c r="A318" s="5">
        <v>310</v>
      </c>
      <c r="B318" s="89" t="s">
        <v>5</v>
      </c>
      <c r="C318" s="89" t="s">
        <v>393</v>
      </c>
      <c r="D318" s="89" t="s">
        <v>412</v>
      </c>
      <c r="E318" s="89" t="s">
        <v>0</v>
      </c>
      <c r="F318" s="91" t="s">
        <v>556</v>
      </c>
      <c r="G318" s="7">
        <v>900000</v>
      </c>
      <c r="H318" s="7">
        <v>950000</v>
      </c>
    </row>
    <row r="319" spans="1:8" ht="26.4">
      <c r="A319" s="5">
        <v>311</v>
      </c>
      <c r="B319" s="89" t="s">
        <v>5</v>
      </c>
      <c r="C319" s="89" t="s">
        <v>393</v>
      </c>
      <c r="D319" s="89" t="s">
        <v>412</v>
      </c>
      <c r="E319" s="89" t="s">
        <v>200</v>
      </c>
      <c r="F319" s="91" t="s">
        <v>455</v>
      </c>
      <c r="G319" s="7">
        <v>900000</v>
      </c>
      <c r="H319" s="7">
        <v>950000</v>
      </c>
    </row>
    <row r="320" spans="1:8">
      <c r="A320" s="5">
        <v>312</v>
      </c>
      <c r="B320" s="89" t="s">
        <v>5</v>
      </c>
      <c r="C320" s="89" t="s">
        <v>414</v>
      </c>
      <c r="D320" s="89" t="s">
        <v>147</v>
      </c>
      <c r="E320" s="89" t="s">
        <v>0</v>
      </c>
      <c r="F320" s="91" t="s">
        <v>493</v>
      </c>
      <c r="G320" s="7">
        <v>2338921</v>
      </c>
      <c r="H320" s="7">
        <v>2338921</v>
      </c>
    </row>
    <row r="321" spans="1:8" ht="52.8">
      <c r="A321" s="5">
        <v>313</v>
      </c>
      <c r="B321" s="89" t="s">
        <v>5</v>
      </c>
      <c r="C321" s="89" t="s">
        <v>414</v>
      </c>
      <c r="D321" s="89" t="s">
        <v>175</v>
      </c>
      <c r="E321" s="89" t="s">
        <v>0</v>
      </c>
      <c r="F321" s="91" t="s">
        <v>916</v>
      </c>
      <c r="G321" s="7">
        <v>207600</v>
      </c>
      <c r="H321" s="7">
        <v>207600</v>
      </c>
    </row>
    <row r="322" spans="1:8" ht="39.6">
      <c r="A322" s="5">
        <v>314</v>
      </c>
      <c r="B322" s="89" t="s">
        <v>5</v>
      </c>
      <c r="C322" s="89" t="s">
        <v>414</v>
      </c>
      <c r="D322" s="89" t="s">
        <v>727</v>
      </c>
      <c r="E322" s="89" t="s">
        <v>0</v>
      </c>
      <c r="F322" s="91" t="s">
        <v>489</v>
      </c>
      <c r="G322" s="7">
        <v>207600</v>
      </c>
      <c r="H322" s="7">
        <v>207600</v>
      </c>
    </row>
    <row r="323" spans="1:8" ht="26.4">
      <c r="A323" s="5">
        <v>315</v>
      </c>
      <c r="B323" s="89" t="s">
        <v>5</v>
      </c>
      <c r="C323" s="89" t="s">
        <v>414</v>
      </c>
      <c r="D323" s="89" t="s">
        <v>730</v>
      </c>
      <c r="E323" s="89" t="s">
        <v>0</v>
      </c>
      <c r="F323" s="91" t="s">
        <v>494</v>
      </c>
      <c r="G323" s="7">
        <v>207600</v>
      </c>
      <c r="H323" s="7">
        <v>207600</v>
      </c>
    </row>
    <row r="324" spans="1:8" ht="39.6">
      <c r="A324" s="5">
        <v>316</v>
      </c>
      <c r="B324" s="89" t="s">
        <v>5</v>
      </c>
      <c r="C324" s="89" t="s">
        <v>414</v>
      </c>
      <c r="D324" s="89" t="s">
        <v>730</v>
      </c>
      <c r="E324" s="89" t="s">
        <v>229</v>
      </c>
      <c r="F324" s="91" t="s">
        <v>465</v>
      </c>
      <c r="G324" s="7">
        <v>207600</v>
      </c>
      <c r="H324" s="7">
        <v>207600</v>
      </c>
    </row>
    <row r="325" spans="1:8" ht="39.6">
      <c r="A325" s="5">
        <v>317</v>
      </c>
      <c r="B325" s="89" t="s">
        <v>5</v>
      </c>
      <c r="C325" s="89" t="s">
        <v>414</v>
      </c>
      <c r="D325" s="89" t="s">
        <v>249</v>
      </c>
      <c r="E325" s="89" t="s">
        <v>0</v>
      </c>
      <c r="F325" s="91" t="s">
        <v>921</v>
      </c>
      <c r="G325" s="7">
        <v>2131321</v>
      </c>
      <c r="H325" s="7">
        <v>2131321</v>
      </c>
    </row>
    <row r="326" spans="1:8" ht="39.6">
      <c r="A326" s="5">
        <v>318</v>
      </c>
      <c r="B326" s="89" t="s">
        <v>5</v>
      </c>
      <c r="C326" s="89" t="s">
        <v>414</v>
      </c>
      <c r="D326" s="89" t="s">
        <v>400</v>
      </c>
      <c r="E326" s="89" t="s">
        <v>0</v>
      </c>
      <c r="F326" s="91" t="s">
        <v>513</v>
      </c>
      <c r="G326" s="7">
        <v>2131321</v>
      </c>
      <c r="H326" s="7">
        <v>2131321</v>
      </c>
    </row>
    <row r="327" spans="1:8" ht="96">
      <c r="A327" s="5">
        <v>319</v>
      </c>
      <c r="B327" s="89" t="s">
        <v>5</v>
      </c>
      <c r="C327" s="89" t="s">
        <v>414</v>
      </c>
      <c r="D327" s="89" t="s">
        <v>402</v>
      </c>
      <c r="E327" s="89" t="s">
        <v>0</v>
      </c>
      <c r="F327" s="124" t="s">
        <v>514</v>
      </c>
      <c r="G327" s="7">
        <v>1129391</v>
      </c>
      <c r="H327" s="7">
        <v>1129391</v>
      </c>
    </row>
    <row r="328" spans="1:8" ht="26.4">
      <c r="A328" s="5">
        <v>320</v>
      </c>
      <c r="B328" s="89" t="s">
        <v>5</v>
      </c>
      <c r="C328" s="89" t="s">
        <v>414</v>
      </c>
      <c r="D328" s="89" t="s">
        <v>402</v>
      </c>
      <c r="E328" s="89" t="s">
        <v>3</v>
      </c>
      <c r="F328" s="91" t="s">
        <v>643</v>
      </c>
      <c r="G328" s="7">
        <v>1039891</v>
      </c>
      <c r="H328" s="7">
        <v>1039891</v>
      </c>
    </row>
    <row r="329" spans="1:8" ht="26.4">
      <c r="A329" s="5">
        <v>321</v>
      </c>
      <c r="B329" s="89" t="s">
        <v>5</v>
      </c>
      <c r="C329" s="89" t="s">
        <v>414</v>
      </c>
      <c r="D329" s="89" t="s">
        <v>402</v>
      </c>
      <c r="E329" s="89" t="s">
        <v>2</v>
      </c>
      <c r="F329" s="91" t="s">
        <v>438</v>
      </c>
      <c r="G329" s="7">
        <v>89500</v>
      </c>
      <c r="H329" s="7">
        <v>89500</v>
      </c>
    </row>
    <row r="330" spans="1:8" ht="120">
      <c r="A330" s="5">
        <v>322</v>
      </c>
      <c r="B330" s="89" t="s">
        <v>5</v>
      </c>
      <c r="C330" s="89" t="s">
        <v>414</v>
      </c>
      <c r="D330" s="89" t="s">
        <v>404</v>
      </c>
      <c r="E330" s="89" t="s">
        <v>0</v>
      </c>
      <c r="F330" s="124" t="s">
        <v>515</v>
      </c>
      <c r="G330" s="7">
        <v>1001930</v>
      </c>
      <c r="H330" s="7">
        <v>1001930</v>
      </c>
    </row>
    <row r="331" spans="1:8" ht="26.4">
      <c r="A331" s="5">
        <v>323</v>
      </c>
      <c r="B331" s="89" t="s">
        <v>5</v>
      </c>
      <c r="C331" s="89" t="s">
        <v>414</v>
      </c>
      <c r="D331" s="89" t="s">
        <v>404</v>
      </c>
      <c r="E331" s="89" t="s">
        <v>3</v>
      </c>
      <c r="F331" s="91" t="s">
        <v>643</v>
      </c>
      <c r="G331" s="7">
        <v>772430</v>
      </c>
      <c r="H331" s="7">
        <v>772430</v>
      </c>
    </row>
    <row r="332" spans="1:8" ht="26.4">
      <c r="A332" s="5">
        <v>324</v>
      </c>
      <c r="B332" s="89" t="s">
        <v>5</v>
      </c>
      <c r="C332" s="89" t="s">
        <v>414</v>
      </c>
      <c r="D332" s="89" t="s">
        <v>404</v>
      </c>
      <c r="E332" s="89" t="s">
        <v>2</v>
      </c>
      <c r="F332" s="91" t="s">
        <v>438</v>
      </c>
      <c r="G332" s="7">
        <v>229500</v>
      </c>
      <c r="H332" s="7">
        <v>229500</v>
      </c>
    </row>
    <row r="333" spans="1:8">
      <c r="A333" s="5">
        <v>325</v>
      </c>
      <c r="B333" s="89" t="s">
        <v>5</v>
      </c>
      <c r="C333" s="89" t="s">
        <v>417</v>
      </c>
      <c r="D333" s="89" t="s">
        <v>147</v>
      </c>
      <c r="E333" s="89" t="s">
        <v>0</v>
      </c>
      <c r="F333" s="91" t="s">
        <v>666</v>
      </c>
      <c r="G333" s="7">
        <v>6450000</v>
      </c>
      <c r="H333" s="7">
        <v>6450000</v>
      </c>
    </row>
    <row r="334" spans="1:8">
      <c r="A334" s="5">
        <v>326</v>
      </c>
      <c r="B334" s="89" t="s">
        <v>5</v>
      </c>
      <c r="C334" s="89" t="s">
        <v>709</v>
      </c>
      <c r="D334" s="89" t="s">
        <v>147</v>
      </c>
      <c r="E334" s="89" t="s">
        <v>0</v>
      </c>
      <c r="F334" s="91" t="s">
        <v>718</v>
      </c>
      <c r="G334" s="7">
        <v>6450000</v>
      </c>
      <c r="H334" s="7">
        <v>6450000</v>
      </c>
    </row>
    <row r="335" spans="1:8" ht="39.6">
      <c r="A335" s="5">
        <v>327</v>
      </c>
      <c r="B335" s="89" t="s">
        <v>5</v>
      </c>
      <c r="C335" s="89" t="s">
        <v>709</v>
      </c>
      <c r="D335" s="89" t="s">
        <v>351</v>
      </c>
      <c r="E335" s="89" t="s">
        <v>0</v>
      </c>
      <c r="F335" s="91" t="s">
        <v>794</v>
      </c>
      <c r="G335" s="7">
        <v>6450000</v>
      </c>
      <c r="H335" s="7">
        <v>6450000</v>
      </c>
    </row>
    <row r="336" spans="1:8" ht="26.4">
      <c r="A336" s="5">
        <v>328</v>
      </c>
      <c r="B336" s="89" t="s">
        <v>5</v>
      </c>
      <c r="C336" s="89" t="s">
        <v>709</v>
      </c>
      <c r="D336" s="89" t="s">
        <v>418</v>
      </c>
      <c r="E336" s="89" t="s">
        <v>0</v>
      </c>
      <c r="F336" s="91" t="s">
        <v>557</v>
      </c>
      <c r="G336" s="7">
        <v>6450000</v>
      </c>
      <c r="H336" s="7">
        <v>6450000</v>
      </c>
    </row>
    <row r="337" spans="1:8" ht="26.4">
      <c r="A337" s="5">
        <v>329</v>
      </c>
      <c r="B337" s="89" t="s">
        <v>5</v>
      </c>
      <c r="C337" s="89" t="s">
        <v>709</v>
      </c>
      <c r="D337" s="89" t="s">
        <v>420</v>
      </c>
      <c r="E337" s="89" t="s">
        <v>0</v>
      </c>
      <c r="F337" s="91" t="s">
        <v>558</v>
      </c>
      <c r="G337" s="7">
        <v>6400000</v>
      </c>
      <c r="H337" s="7">
        <v>6400000</v>
      </c>
    </row>
    <row r="338" spans="1:8">
      <c r="A338" s="5">
        <v>330</v>
      </c>
      <c r="B338" s="89" t="s">
        <v>5</v>
      </c>
      <c r="C338" s="89" t="s">
        <v>709</v>
      </c>
      <c r="D338" s="89" t="s">
        <v>420</v>
      </c>
      <c r="E338" s="89" t="s">
        <v>125</v>
      </c>
      <c r="F338" s="91" t="s">
        <v>500</v>
      </c>
      <c r="G338" s="7">
        <v>6400000</v>
      </c>
      <c r="H338" s="7">
        <v>6400000</v>
      </c>
    </row>
    <row r="339" spans="1:8" ht="39.6">
      <c r="A339" s="5">
        <v>331</v>
      </c>
      <c r="B339" s="89" t="s">
        <v>5</v>
      </c>
      <c r="C339" s="89" t="s">
        <v>709</v>
      </c>
      <c r="D339" s="89" t="s">
        <v>915</v>
      </c>
      <c r="E339" s="89" t="s">
        <v>0</v>
      </c>
      <c r="F339" s="91" t="s">
        <v>719</v>
      </c>
      <c r="G339" s="7">
        <v>50000</v>
      </c>
      <c r="H339" s="7">
        <v>50000</v>
      </c>
    </row>
    <row r="340" spans="1:8">
      <c r="A340" s="5">
        <v>332</v>
      </c>
      <c r="B340" s="89" t="s">
        <v>5</v>
      </c>
      <c r="C340" s="89" t="s">
        <v>709</v>
      </c>
      <c r="D340" s="89" t="s">
        <v>915</v>
      </c>
      <c r="E340" s="89" t="s">
        <v>125</v>
      </c>
      <c r="F340" s="91" t="s">
        <v>500</v>
      </c>
      <c r="G340" s="7">
        <v>50000</v>
      </c>
      <c r="H340" s="7">
        <v>50000</v>
      </c>
    </row>
    <row r="341" spans="1:8">
      <c r="A341" s="5">
        <v>333</v>
      </c>
      <c r="B341" s="89" t="s">
        <v>5</v>
      </c>
      <c r="C341" s="89" t="s">
        <v>422</v>
      </c>
      <c r="D341" s="89" t="s">
        <v>147</v>
      </c>
      <c r="E341" s="89" t="s">
        <v>0</v>
      </c>
      <c r="F341" s="91" t="s">
        <v>658</v>
      </c>
      <c r="G341" s="7">
        <v>526000</v>
      </c>
      <c r="H341" s="7">
        <v>535300</v>
      </c>
    </row>
    <row r="342" spans="1:8" ht="26.4">
      <c r="A342" s="5">
        <v>334</v>
      </c>
      <c r="B342" s="89" t="s">
        <v>5</v>
      </c>
      <c r="C342" s="89" t="s">
        <v>423</v>
      </c>
      <c r="D342" s="89" t="s">
        <v>147</v>
      </c>
      <c r="E342" s="89" t="s">
        <v>0</v>
      </c>
      <c r="F342" s="91" t="s">
        <v>495</v>
      </c>
      <c r="G342" s="7">
        <v>526000</v>
      </c>
      <c r="H342" s="7">
        <v>535300</v>
      </c>
    </row>
    <row r="343" spans="1:8" ht="52.8">
      <c r="A343" s="5">
        <v>335</v>
      </c>
      <c r="B343" s="89" t="s">
        <v>5</v>
      </c>
      <c r="C343" s="89" t="s">
        <v>423</v>
      </c>
      <c r="D343" s="89" t="s">
        <v>175</v>
      </c>
      <c r="E343" s="89" t="s">
        <v>0</v>
      </c>
      <c r="F343" s="91" t="s">
        <v>916</v>
      </c>
      <c r="G343" s="7">
        <v>526000</v>
      </c>
      <c r="H343" s="7">
        <v>535300</v>
      </c>
    </row>
    <row r="344" spans="1:8" ht="26.4">
      <c r="A344" s="5">
        <v>336</v>
      </c>
      <c r="B344" s="89" t="s">
        <v>5</v>
      </c>
      <c r="C344" s="89" t="s">
        <v>423</v>
      </c>
      <c r="D344" s="89" t="s">
        <v>425</v>
      </c>
      <c r="E344" s="89" t="s">
        <v>0</v>
      </c>
      <c r="F344" s="91" t="s">
        <v>496</v>
      </c>
      <c r="G344" s="7">
        <v>526000</v>
      </c>
      <c r="H344" s="7">
        <v>535300</v>
      </c>
    </row>
    <row r="345" spans="1:8" ht="39.6">
      <c r="A345" s="5">
        <v>337</v>
      </c>
      <c r="B345" s="89" t="s">
        <v>5</v>
      </c>
      <c r="C345" s="89" t="s">
        <v>423</v>
      </c>
      <c r="D345" s="89" t="s">
        <v>427</v>
      </c>
      <c r="E345" s="89" t="s">
        <v>0</v>
      </c>
      <c r="F345" s="91" t="s">
        <v>497</v>
      </c>
      <c r="G345" s="7">
        <v>526000</v>
      </c>
      <c r="H345" s="7">
        <v>535300</v>
      </c>
    </row>
    <row r="346" spans="1:8">
      <c r="A346" s="5">
        <v>338</v>
      </c>
      <c r="B346" s="89" t="s">
        <v>5</v>
      </c>
      <c r="C346" s="89" t="s">
        <v>423</v>
      </c>
      <c r="D346" s="89" t="s">
        <v>427</v>
      </c>
      <c r="E346" s="89" t="s">
        <v>429</v>
      </c>
      <c r="F346" s="91" t="s">
        <v>498</v>
      </c>
      <c r="G346" s="7">
        <v>526000</v>
      </c>
      <c r="H346" s="7">
        <v>535300</v>
      </c>
    </row>
    <row r="347" spans="1:8" s="4" customFormat="1">
      <c r="A347" s="3">
        <v>339</v>
      </c>
      <c r="B347" s="95" t="s">
        <v>559</v>
      </c>
      <c r="C347" s="95" t="s">
        <v>6</v>
      </c>
      <c r="D347" s="95" t="s">
        <v>147</v>
      </c>
      <c r="E347" s="95" t="s">
        <v>0</v>
      </c>
      <c r="F347" s="90" t="s">
        <v>560</v>
      </c>
      <c r="G347" s="8">
        <v>685810</v>
      </c>
      <c r="H347" s="8">
        <v>685810</v>
      </c>
    </row>
    <row r="348" spans="1:8">
      <c r="A348" s="5">
        <v>340</v>
      </c>
      <c r="B348" s="89" t="s">
        <v>559</v>
      </c>
      <c r="C348" s="89" t="s">
        <v>146</v>
      </c>
      <c r="D348" s="89" t="s">
        <v>147</v>
      </c>
      <c r="E348" s="89" t="s">
        <v>0</v>
      </c>
      <c r="F348" s="91" t="s">
        <v>639</v>
      </c>
      <c r="G348" s="7">
        <v>685810</v>
      </c>
      <c r="H348" s="7">
        <v>685810</v>
      </c>
    </row>
    <row r="349" spans="1:8" ht="39.6">
      <c r="A349" s="5">
        <v>341</v>
      </c>
      <c r="B349" s="89" t="s">
        <v>559</v>
      </c>
      <c r="C349" s="89" t="s">
        <v>155</v>
      </c>
      <c r="D349" s="89" t="s">
        <v>147</v>
      </c>
      <c r="E349" s="89" t="s">
        <v>0</v>
      </c>
      <c r="F349" s="91" t="s">
        <v>561</v>
      </c>
      <c r="G349" s="7">
        <v>685810</v>
      </c>
      <c r="H349" s="7">
        <v>685810</v>
      </c>
    </row>
    <row r="350" spans="1:8">
      <c r="A350" s="5">
        <v>342</v>
      </c>
      <c r="B350" s="89" t="s">
        <v>559</v>
      </c>
      <c r="C350" s="89" t="s">
        <v>155</v>
      </c>
      <c r="D350" s="89" t="s">
        <v>150</v>
      </c>
      <c r="E350" s="89" t="s">
        <v>0</v>
      </c>
      <c r="F350" s="91" t="s">
        <v>434</v>
      </c>
      <c r="G350" s="7">
        <v>685810</v>
      </c>
      <c r="H350" s="7">
        <v>685810</v>
      </c>
    </row>
    <row r="351" spans="1:8" ht="26.4">
      <c r="A351" s="5">
        <v>343</v>
      </c>
      <c r="B351" s="89" t="s">
        <v>559</v>
      </c>
      <c r="C351" s="89" t="s">
        <v>155</v>
      </c>
      <c r="D351" s="89" t="s">
        <v>157</v>
      </c>
      <c r="E351" s="89" t="s">
        <v>0</v>
      </c>
      <c r="F351" s="91" t="s">
        <v>437</v>
      </c>
      <c r="G351" s="7">
        <v>685810</v>
      </c>
      <c r="H351" s="7">
        <v>685810</v>
      </c>
    </row>
    <row r="352" spans="1:8" ht="26.4">
      <c r="A352" s="5">
        <v>344</v>
      </c>
      <c r="B352" s="89" t="s">
        <v>559</v>
      </c>
      <c r="C352" s="89" t="s">
        <v>155</v>
      </c>
      <c r="D352" s="89" t="s">
        <v>157</v>
      </c>
      <c r="E352" s="89" t="s">
        <v>1</v>
      </c>
      <c r="F352" s="91" t="s">
        <v>436</v>
      </c>
      <c r="G352" s="7">
        <v>584500</v>
      </c>
      <c r="H352" s="7">
        <v>584500</v>
      </c>
    </row>
    <row r="353" spans="1:8" ht="26.4">
      <c r="A353" s="5">
        <v>345</v>
      </c>
      <c r="B353" s="89" t="s">
        <v>559</v>
      </c>
      <c r="C353" s="89" t="s">
        <v>155</v>
      </c>
      <c r="D353" s="89" t="s">
        <v>157</v>
      </c>
      <c r="E353" s="89" t="s">
        <v>2</v>
      </c>
      <c r="F353" s="91" t="s">
        <v>438</v>
      </c>
      <c r="G353" s="7">
        <v>101200</v>
      </c>
      <c r="H353" s="7">
        <v>101200</v>
      </c>
    </row>
    <row r="354" spans="1:8">
      <c r="A354" s="5">
        <v>346</v>
      </c>
      <c r="B354" s="89" t="s">
        <v>559</v>
      </c>
      <c r="C354" s="89" t="s">
        <v>155</v>
      </c>
      <c r="D354" s="89" t="s">
        <v>157</v>
      </c>
      <c r="E354" s="89" t="s">
        <v>160</v>
      </c>
      <c r="F354" s="91" t="s">
        <v>439</v>
      </c>
      <c r="G354" s="7">
        <v>110</v>
      </c>
      <c r="H354" s="7">
        <v>110</v>
      </c>
    </row>
    <row r="355" spans="1:8" s="4" customFormat="1">
      <c r="A355" s="3">
        <v>347</v>
      </c>
      <c r="B355" s="95" t="s">
        <v>116</v>
      </c>
      <c r="C355" s="95" t="s">
        <v>6</v>
      </c>
      <c r="D355" s="95" t="s">
        <v>147</v>
      </c>
      <c r="E355" s="95" t="s">
        <v>0</v>
      </c>
      <c r="F355" s="90" t="s">
        <v>562</v>
      </c>
      <c r="G355" s="8">
        <v>2401010</v>
      </c>
      <c r="H355" s="8">
        <v>2401010</v>
      </c>
    </row>
    <row r="356" spans="1:8">
      <c r="A356" s="5">
        <v>348</v>
      </c>
      <c r="B356" s="89" t="s">
        <v>116</v>
      </c>
      <c r="C356" s="89" t="s">
        <v>146</v>
      </c>
      <c r="D356" s="89" t="s">
        <v>147</v>
      </c>
      <c r="E356" s="89" t="s">
        <v>0</v>
      </c>
      <c r="F356" s="91" t="s">
        <v>639</v>
      </c>
      <c r="G356" s="7">
        <v>2401010</v>
      </c>
      <c r="H356" s="7">
        <v>2401010</v>
      </c>
    </row>
    <row r="357" spans="1:8" ht="39.6">
      <c r="A357" s="5">
        <v>349</v>
      </c>
      <c r="B357" s="89" t="s">
        <v>116</v>
      </c>
      <c r="C357" s="89" t="s">
        <v>163</v>
      </c>
      <c r="D357" s="89" t="s">
        <v>147</v>
      </c>
      <c r="E357" s="89" t="s">
        <v>0</v>
      </c>
      <c r="F357" s="91" t="s">
        <v>563</v>
      </c>
      <c r="G357" s="7">
        <v>2401010</v>
      </c>
      <c r="H357" s="7">
        <v>2401010</v>
      </c>
    </row>
    <row r="358" spans="1:8">
      <c r="A358" s="5">
        <v>350</v>
      </c>
      <c r="B358" s="89" t="s">
        <v>116</v>
      </c>
      <c r="C358" s="89" t="s">
        <v>163</v>
      </c>
      <c r="D358" s="89" t="s">
        <v>150</v>
      </c>
      <c r="E358" s="89" t="s">
        <v>0</v>
      </c>
      <c r="F358" s="91" t="s">
        <v>434</v>
      </c>
      <c r="G358" s="7">
        <v>2401010</v>
      </c>
      <c r="H358" s="7">
        <v>2401010</v>
      </c>
    </row>
    <row r="359" spans="1:8" ht="26.4">
      <c r="A359" s="5">
        <v>351</v>
      </c>
      <c r="B359" s="89" t="s">
        <v>116</v>
      </c>
      <c r="C359" s="89" t="s">
        <v>163</v>
      </c>
      <c r="D359" s="89" t="s">
        <v>165</v>
      </c>
      <c r="E359" s="89" t="s">
        <v>0</v>
      </c>
      <c r="F359" s="91" t="s">
        <v>564</v>
      </c>
      <c r="G359" s="7">
        <v>791500</v>
      </c>
      <c r="H359" s="7">
        <v>791500</v>
      </c>
    </row>
    <row r="360" spans="1:8" ht="26.4">
      <c r="A360" s="5">
        <v>352</v>
      </c>
      <c r="B360" s="89" t="s">
        <v>116</v>
      </c>
      <c r="C360" s="89" t="s">
        <v>163</v>
      </c>
      <c r="D360" s="89" t="s">
        <v>165</v>
      </c>
      <c r="E360" s="89" t="s">
        <v>1</v>
      </c>
      <c r="F360" s="91" t="s">
        <v>436</v>
      </c>
      <c r="G360" s="7">
        <v>791500</v>
      </c>
      <c r="H360" s="7">
        <v>791500</v>
      </c>
    </row>
    <row r="361" spans="1:8" ht="26.4">
      <c r="A361" s="5">
        <v>353</v>
      </c>
      <c r="B361" s="89" t="s">
        <v>116</v>
      </c>
      <c r="C361" s="89" t="s">
        <v>163</v>
      </c>
      <c r="D361" s="89" t="s">
        <v>157</v>
      </c>
      <c r="E361" s="89" t="s">
        <v>0</v>
      </c>
      <c r="F361" s="91" t="s">
        <v>437</v>
      </c>
      <c r="G361" s="7">
        <v>1609510</v>
      </c>
      <c r="H361" s="7">
        <v>1609510</v>
      </c>
    </row>
    <row r="362" spans="1:8" ht="26.4">
      <c r="A362" s="5">
        <v>354</v>
      </c>
      <c r="B362" s="89" t="s">
        <v>116</v>
      </c>
      <c r="C362" s="89" t="s">
        <v>163</v>
      </c>
      <c r="D362" s="89" t="s">
        <v>157</v>
      </c>
      <c r="E362" s="89" t="s">
        <v>1</v>
      </c>
      <c r="F362" s="91" t="s">
        <v>436</v>
      </c>
      <c r="G362" s="7">
        <v>1272800</v>
      </c>
      <c r="H362" s="7">
        <v>1272800</v>
      </c>
    </row>
    <row r="363" spans="1:8" ht="26.4">
      <c r="A363" s="5">
        <v>355</v>
      </c>
      <c r="B363" s="89" t="s">
        <v>116</v>
      </c>
      <c r="C363" s="89" t="s">
        <v>163</v>
      </c>
      <c r="D363" s="89" t="s">
        <v>157</v>
      </c>
      <c r="E363" s="89" t="s">
        <v>2</v>
      </c>
      <c r="F363" s="91" t="s">
        <v>438</v>
      </c>
      <c r="G363" s="7">
        <v>335700</v>
      </c>
      <c r="H363" s="7">
        <v>335700</v>
      </c>
    </row>
    <row r="364" spans="1:8">
      <c r="A364" s="5">
        <v>356</v>
      </c>
      <c r="B364" s="89" t="s">
        <v>116</v>
      </c>
      <c r="C364" s="89" t="s">
        <v>163</v>
      </c>
      <c r="D364" s="89" t="s">
        <v>157</v>
      </c>
      <c r="E364" s="89" t="s">
        <v>160</v>
      </c>
      <c r="F364" s="91" t="s">
        <v>439</v>
      </c>
      <c r="G364" s="7">
        <v>1010</v>
      </c>
      <c r="H364" s="7">
        <v>1010</v>
      </c>
    </row>
    <row r="365" spans="1:8" s="4" customFormat="1" ht="26.4">
      <c r="A365" s="3">
        <v>357</v>
      </c>
      <c r="B365" s="95" t="s">
        <v>7</v>
      </c>
      <c r="C365" s="95" t="s">
        <v>6</v>
      </c>
      <c r="D365" s="95" t="s">
        <v>147</v>
      </c>
      <c r="E365" s="95" t="s">
        <v>0</v>
      </c>
      <c r="F365" s="90" t="s">
        <v>910</v>
      </c>
      <c r="G365" s="8">
        <v>4646750</v>
      </c>
      <c r="H365" s="8">
        <v>4646750</v>
      </c>
    </row>
    <row r="366" spans="1:8">
      <c r="A366" s="5">
        <v>358</v>
      </c>
      <c r="B366" s="89" t="s">
        <v>7</v>
      </c>
      <c r="C366" s="89" t="s">
        <v>146</v>
      </c>
      <c r="D366" s="89" t="s">
        <v>147</v>
      </c>
      <c r="E366" s="89" t="s">
        <v>0</v>
      </c>
      <c r="F366" s="91" t="s">
        <v>639</v>
      </c>
      <c r="G366" s="7">
        <v>4646750</v>
      </c>
      <c r="H366" s="7">
        <v>4646750</v>
      </c>
    </row>
    <row r="367" spans="1:8" ht="39.6">
      <c r="A367" s="5">
        <v>359</v>
      </c>
      <c r="B367" s="89" t="s">
        <v>7</v>
      </c>
      <c r="C367" s="89" t="s">
        <v>163</v>
      </c>
      <c r="D367" s="89" t="s">
        <v>147</v>
      </c>
      <c r="E367" s="89" t="s">
        <v>0</v>
      </c>
      <c r="F367" s="91" t="s">
        <v>563</v>
      </c>
      <c r="G367" s="7">
        <v>4646750</v>
      </c>
      <c r="H367" s="7">
        <v>4646750</v>
      </c>
    </row>
    <row r="368" spans="1:8">
      <c r="A368" s="5">
        <v>360</v>
      </c>
      <c r="B368" s="89" t="s">
        <v>7</v>
      </c>
      <c r="C368" s="89" t="s">
        <v>163</v>
      </c>
      <c r="D368" s="89" t="s">
        <v>150</v>
      </c>
      <c r="E368" s="89" t="s">
        <v>0</v>
      </c>
      <c r="F368" s="91" t="s">
        <v>434</v>
      </c>
      <c r="G368" s="7">
        <v>4646750</v>
      </c>
      <c r="H368" s="7">
        <v>4646750</v>
      </c>
    </row>
    <row r="369" spans="1:8" ht="26.4">
      <c r="A369" s="5">
        <v>361</v>
      </c>
      <c r="B369" s="89" t="s">
        <v>7</v>
      </c>
      <c r="C369" s="89" t="s">
        <v>163</v>
      </c>
      <c r="D369" s="89" t="s">
        <v>157</v>
      </c>
      <c r="E369" s="89" t="s">
        <v>0</v>
      </c>
      <c r="F369" s="91" t="s">
        <v>437</v>
      </c>
      <c r="G369" s="7">
        <v>4646750</v>
      </c>
      <c r="H369" s="7">
        <v>4646750</v>
      </c>
    </row>
    <row r="370" spans="1:8" ht="26.4">
      <c r="A370" s="5">
        <v>362</v>
      </c>
      <c r="B370" s="89" t="s">
        <v>7</v>
      </c>
      <c r="C370" s="89" t="s">
        <v>163</v>
      </c>
      <c r="D370" s="89" t="s">
        <v>157</v>
      </c>
      <c r="E370" s="89" t="s">
        <v>1</v>
      </c>
      <c r="F370" s="91" t="s">
        <v>436</v>
      </c>
      <c r="G370" s="7">
        <v>3633400</v>
      </c>
      <c r="H370" s="7">
        <v>3633400</v>
      </c>
    </row>
    <row r="371" spans="1:8" ht="26.4">
      <c r="A371" s="6">
        <v>363</v>
      </c>
      <c r="B371" s="89" t="s">
        <v>7</v>
      </c>
      <c r="C371" s="89" t="s">
        <v>163</v>
      </c>
      <c r="D371" s="89" t="s">
        <v>157</v>
      </c>
      <c r="E371" s="89" t="s">
        <v>2</v>
      </c>
      <c r="F371" s="91" t="s">
        <v>438</v>
      </c>
      <c r="G371" s="7">
        <v>1013300</v>
      </c>
      <c r="H371" s="7">
        <v>1013300</v>
      </c>
    </row>
    <row r="372" spans="1:8">
      <c r="A372" s="6">
        <v>364</v>
      </c>
      <c r="B372" s="92" t="s">
        <v>7</v>
      </c>
      <c r="C372" s="92" t="s">
        <v>163</v>
      </c>
      <c r="D372" s="92" t="s">
        <v>157</v>
      </c>
      <c r="E372" s="92" t="s">
        <v>160</v>
      </c>
      <c r="F372" s="93" t="s">
        <v>439</v>
      </c>
      <c r="G372" s="9">
        <v>50</v>
      </c>
      <c r="H372" s="9">
        <v>50</v>
      </c>
    </row>
    <row r="373" spans="1:8" s="4" customFormat="1">
      <c r="A373" s="3">
        <v>365</v>
      </c>
      <c r="B373" s="143" t="s">
        <v>431</v>
      </c>
      <c r="C373" s="144"/>
      <c r="D373" s="144"/>
      <c r="E373" s="144"/>
      <c r="F373" s="145"/>
      <c r="G373" s="94">
        <v>794896703.74000001</v>
      </c>
      <c r="H373" s="94">
        <v>662205220</v>
      </c>
    </row>
  </sheetData>
  <autoFilter ref="G1:H373"/>
  <mergeCells count="6">
    <mergeCell ref="B373:F373"/>
    <mergeCell ref="G2:H2"/>
    <mergeCell ref="G3:H3"/>
    <mergeCell ref="G4:H4"/>
    <mergeCell ref="A6:H6"/>
    <mergeCell ref="F7:G7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="115" zoomScaleSheetLayoutView="115" workbookViewId="0">
      <selection activeCell="B5" sqref="B5"/>
    </sheetView>
  </sheetViews>
  <sheetFormatPr defaultColWidth="9.109375" defaultRowHeight="13.2"/>
  <cols>
    <col min="1" max="1" width="77" style="2" customWidth="1"/>
    <col min="2" max="2" width="12.33203125" style="2" customWidth="1"/>
    <col min="3" max="3" width="15.6640625" style="2" customWidth="1"/>
    <col min="4" max="16384" width="9.109375" style="2"/>
  </cols>
  <sheetData>
    <row r="1" spans="1:3">
      <c r="A1" s="122"/>
      <c r="B1" s="159" t="s">
        <v>954</v>
      </c>
      <c r="C1" s="159"/>
    </row>
    <row r="2" spans="1:3">
      <c r="A2" s="122"/>
      <c r="B2" s="160" t="s">
        <v>964</v>
      </c>
      <c r="C2" s="160"/>
    </row>
    <row r="3" spans="1:3">
      <c r="A3" s="122"/>
      <c r="B3" s="162" t="s">
        <v>929</v>
      </c>
      <c r="C3" s="162"/>
    </row>
    <row r="4" spans="1:3">
      <c r="A4" s="122"/>
      <c r="B4" s="160" t="s">
        <v>1019</v>
      </c>
      <c r="C4" s="160"/>
    </row>
    <row r="5" spans="1:3">
      <c r="A5" s="122"/>
      <c r="B5" s="123"/>
      <c r="C5" s="123"/>
    </row>
    <row r="6" spans="1:3" ht="15.6">
      <c r="A6" s="161" t="s">
        <v>738</v>
      </c>
      <c r="B6" s="161"/>
      <c r="C6" s="161"/>
    </row>
    <row r="7" spans="1:3">
      <c r="A7" s="157"/>
      <c r="B7" s="157"/>
      <c r="C7" s="157"/>
    </row>
    <row r="8" spans="1:3" ht="26.4">
      <c r="A8" s="66" t="s">
        <v>130</v>
      </c>
      <c r="B8" s="66" t="s">
        <v>121</v>
      </c>
      <c r="C8" s="66" t="s">
        <v>736</v>
      </c>
    </row>
    <row r="9" spans="1:3" ht="26.4">
      <c r="A9" s="91" t="s">
        <v>922</v>
      </c>
      <c r="B9" s="89" t="s">
        <v>175</v>
      </c>
      <c r="C9" s="7">
        <v>116377720.37</v>
      </c>
    </row>
    <row r="10" spans="1:3" ht="26.4">
      <c r="A10" s="91" t="s">
        <v>596</v>
      </c>
      <c r="B10" s="89" t="s">
        <v>176</v>
      </c>
      <c r="C10" s="7">
        <v>442710</v>
      </c>
    </row>
    <row r="11" spans="1:3" ht="26.4">
      <c r="A11" s="91" t="s">
        <v>566</v>
      </c>
      <c r="B11" s="89" t="s">
        <v>425</v>
      </c>
      <c r="C11" s="7">
        <v>526000</v>
      </c>
    </row>
    <row r="12" spans="1:3" ht="39.6">
      <c r="A12" s="91" t="s">
        <v>597</v>
      </c>
      <c r="B12" s="89" t="s">
        <v>187</v>
      </c>
      <c r="C12" s="7">
        <v>91800</v>
      </c>
    </row>
    <row r="13" spans="1:3" ht="18" customHeight="1">
      <c r="A13" s="91" t="s">
        <v>567</v>
      </c>
      <c r="B13" s="89" t="s">
        <v>217</v>
      </c>
      <c r="C13" s="7">
        <v>1062343</v>
      </c>
    </row>
    <row r="14" spans="1:3" ht="26.4">
      <c r="A14" s="91" t="s">
        <v>598</v>
      </c>
      <c r="B14" s="89" t="s">
        <v>209</v>
      </c>
      <c r="C14" s="7">
        <v>129783</v>
      </c>
    </row>
    <row r="15" spans="1:3" ht="26.4">
      <c r="A15" s="91" t="s">
        <v>568</v>
      </c>
      <c r="B15" s="89" t="s">
        <v>223</v>
      </c>
      <c r="C15" s="7">
        <v>526029</v>
      </c>
    </row>
    <row r="16" spans="1:3" ht="26.4">
      <c r="A16" s="91" t="s">
        <v>599</v>
      </c>
      <c r="B16" s="89" t="s">
        <v>261</v>
      </c>
      <c r="C16" s="7">
        <v>100000</v>
      </c>
    </row>
    <row r="17" spans="1:3" ht="17.25" customHeight="1">
      <c r="A17" s="91" t="s">
        <v>600</v>
      </c>
      <c r="B17" s="89" t="s">
        <v>262</v>
      </c>
      <c r="C17" s="7">
        <v>14000</v>
      </c>
    </row>
    <row r="18" spans="1:3" ht="26.4">
      <c r="A18" s="91" t="s">
        <v>601</v>
      </c>
      <c r="B18" s="89" t="s">
        <v>265</v>
      </c>
      <c r="C18" s="7">
        <v>696729.51</v>
      </c>
    </row>
    <row r="19" spans="1:3">
      <c r="A19" s="91" t="s">
        <v>602</v>
      </c>
      <c r="B19" s="89" t="s">
        <v>256</v>
      </c>
      <c r="C19" s="7">
        <v>37500</v>
      </c>
    </row>
    <row r="20" spans="1:3" ht="39.6">
      <c r="A20" s="91" t="s">
        <v>570</v>
      </c>
      <c r="B20" s="89" t="s">
        <v>268</v>
      </c>
      <c r="C20" s="7">
        <v>24500</v>
      </c>
    </row>
    <row r="21" spans="1:3" ht="26.4">
      <c r="A21" s="91" t="s">
        <v>603</v>
      </c>
      <c r="B21" s="89" t="s">
        <v>272</v>
      </c>
      <c r="C21" s="7">
        <v>495241.54</v>
      </c>
    </row>
    <row r="22" spans="1:3" ht="26.4">
      <c r="A22" s="91" t="s">
        <v>577</v>
      </c>
      <c r="B22" s="89" t="s">
        <v>279</v>
      </c>
      <c r="C22" s="7">
        <v>8515988.9499999993</v>
      </c>
    </row>
    <row r="23" spans="1:3" ht="26.4">
      <c r="A23" s="91" t="s">
        <v>571</v>
      </c>
      <c r="B23" s="89" t="s">
        <v>290</v>
      </c>
      <c r="C23" s="7">
        <v>84063956.239999995</v>
      </c>
    </row>
    <row r="24" spans="1:3" ht="26.4">
      <c r="A24" s="91" t="s">
        <v>696</v>
      </c>
      <c r="B24" s="89" t="s">
        <v>679</v>
      </c>
      <c r="C24" s="7">
        <v>1250044.07</v>
      </c>
    </row>
    <row r="25" spans="1:3">
      <c r="A25" s="91" t="s">
        <v>572</v>
      </c>
      <c r="B25" s="89" t="s">
        <v>309</v>
      </c>
      <c r="C25" s="7">
        <v>220303.06</v>
      </c>
    </row>
    <row r="26" spans="1:3" ht="41.25" customHeight="1">
      <c r="A26" s="91" t="s">
        <v>700</v>
      </c>
      <c r="B26" s="89" t="s">
        <v>212</v>
      </c>
      <c r="C26" s="7">
        <v>5716931.1299999999</v>
      </c>
    </row>
    <row r="27" spans="1:3" ht="26.4">
      <c r="A27" s="91" t="s">
        <v>573</v>
      </c>
      <c r="B27" s="89" t="s">
        <v>238</v>
      </c>
      <c r="C27" s="7">
        <v>12200460.869999999</v>
      </c>
    </row>
    <row r="28" spans="1:3" ht="26.4">
      <c r="A28" s="91" t="s">
        <v>569</v>
      </c>
      <c r="B28" s="89" t="s">
        <v>727</v>
      </c>
      <c r="C28" s="7">
        <v>263400</v>
      </c>
    </row>
    <row r="29" spans="1:3" ht="26.4">
      <c r="A29" s="91" t="s">
        <v>923</v>
      </c>
      <c r="B29" s="89" t="s">
        <v>249</v>
      </c>
      <c r="C29" s="7">
        <v>394844711.44999999</v>
      </c>
    </row>
    <row r="30" spans="1:3">
      <c r="A30" s="91" t="s">
        <v>894</v>
      </c>
      <c r="B30" s="89" t="s">
        <v>872</v>
      </c>
      <c r="C30" s="7">
        <v>25000</v>
      </c>
    </row>
    <row r="31" spans="1:3">
      <c r="A31" s="91" t="s">
        <v>701</v>
      </c>
      <c r="B31" s="89" t="s">
        <v>702</v>
      </c>
      <c r="C31" s="7">
        <v>4676574.2</v>
      </c>
    </row>
    <row r="32" spans="1:3" ht="26.4">
      <c r="A32" s="91" t="s">
        <v>604</v>
      </c>
      <c r="B32" s="89" t="s">
        <v>605</v>
      </c>
      <c r="C32" s="7">
        <v>83170910.790000007</v>
      </c>
    </row>
    <row r="33" spans="1:3" ht="26.4">
      <c r="A33" s="91" t="s">
        <v>697</v>
      </c>
      <c r="B33" s="89" t="s">
        <v>685</v>
      </c>
      <c r="C33" s="7">
        <v>3780000</v>
      </c>
    </row>
    <row r="34" spans="1:3" ht="26.4">
      <c r="A34" s="91" t="s">
        <v>574</v>
      </c>
      <c r="B34" s="89" t="s">
        <v>250</v>
      </c>
      <c r="C34" s="7">
        <v>100916246.51000001</v>
      </c>
    </row>
    <row r="35" spans="1:3" ht="26.4">
      <c r="A35" s="91" t="s">
        <v>606</v>
      </c>
      <c r="B35" s="89" t="s">
        <v>296</v>
      </c>
      <c r="C35" s="7">
        <v>5734802</v>
      </c>
    </row>
    <row r="36" spans="1:3">
      <c r="A36" s="91" t="s">
        <v>575</v>
      </c>
      <c r="B36" s="89" t="s">
        <v>292</v>
      </c>
      <c r="C36" s="7">
        <v>52335525.600000001</v>
      </c>
    </row>
    <row r="37" spans="1:3" ht="26.4">
      <c r="A37" s="91" t="s">
        <v>576</v>
      </c>
      <c r="B37" s="89" t="s">
        <v>400</v>
      </c>
      <c r="C37" s="7">
        <v>34484853.149999999</v>
      </c>
    </row>
    <row r="38" spans="1:3" ht="26.4">
      <c r="A38" s="91" t="s">
        <v>698</v>
      </c>
      <c r="B38" s="89" t="s">
        <v>673</v>
      </c>
      <c r="C38" s="7">
        <v>108540799.2</v>
      </c>
    </row>
    <row r="39" spans="1:3">
      <c r="A39" s="91" t="s">
        <v>699</v>
      </c>
      <c r="B39" s="89" t="s">
        <v>683</v>
      </c>
      <c r="C39" s="7">
        <v>1180000</v>
      </c>
    </row>
    <row r="40" spans="1:3" ht="26.4">
      <c r="A40" s="91" t="s">
        <v>819</v>
      </c>
      <c r="B40" s="89" t="s">
        <v>316</v>
      </c>
      <c r="C40" s="7">
        <v>224784287.59999999</v>
      </c>
    </row>
    <row r="41" spans="1:3" ht="26.4">
      <c r="A41" s="91" t="s">
        <v>578</v>
      </c>
      <c r="B41" s="89" t="s">
        <v>317</v>
      </c>
      <c r="C41" s="7">
        <v>94116672</v>
      </c>
    </row>
    <row r="42" spans="1:3" ht="17.25" customHeight="1">
      <c r="A42" s="91" t="s">
        <v>579</v>
      </c>
      <c r="B42" s="89" t="s">
        <v>331</v>
      </c>
      <c r="C42" s="7">
        <v>96971254</v>
      </c>
    </row>
    <row r="43" spans="1:3" ht="26.4">
      <c r="A43" s="91" t="s">
        <v>580</v>
      </c>
      <c r="B43" s="89" t="s">
        <v>347</v>
      </c>
      <c r="C43" s="7">
        <v>28823537</v>
      </c>
    </row>
    <row r="44" spans="1:3" ht="26.4">
      <c r="A44" s="91" t="s">
        <v>581</v>
      </c>
      <c r="B44" s="89" t="s">
        <v>360</v>
      </c>
      <c r="C44" s="7">
        <v>42719.28</v>
      </c>
    </row>
    <row r="45" spans="1:3" ht="26.4">
      <c r="A45" s="91" t="s">
        <v>582</v>
      </c>
      <c r="B45" s="89" t="s">
        <v>325</v>
      </c>
      <c r="C45" s="7">
        <v>4830105.32</v>
      </c>
    </row>
    <row r="46" spans="1:3" ht="26.4">
      <c r="A46" s="91" t="s">
        <v>820</v>
      </c>
      <c r="B46" s="89" t="s">
        <v>351</v>
      </c>
      <c r="C46" s="7">
        <v>49692608.390000001</v>
      </c>
    </row>
    <row r="47" spans="1:3">
      <c r="A47" s="91" t="s">
        <v>583</v>
      </c>
      <c r="B47" s="89" t="s">
        <v>382</v>
      </c>
      <c r="C47" s="7">
        <v>26026859.68</v>
      </c>
    </row>
    <row r="48" spans="1:3" ht="16.5" customHeight="1">
      <c r="A48" s="91" t="s">
        <v>584</v>
      </c>
      <c r="B48" s="89" t="s">
        <v>418</v>
      </c>
      <c r="C48" s="7">
        <v>7061791.71</v>
      </c>
    </row>
    <row r="49" spans="1:3">
      <c r="A49" s="91" t="s">
        <v>585</v>
      </c>
      <c r="B49" s="89" t="s">
        <v>365</v>
      </c>
      <c r="C49" s="7">
        <v>8697036</v>
      </c>
    </row>
    <row r="50" spans="1:3" ht="26.4">
      <c r="A50" s="91" t="s">
        <v>586</v>
      </c>
      <c r="B50" s="89" t="s">
        <v>352</v>
      </c>
      <c r="C50" s="7">
        <v>6095621</v>
      </c>
    </row>
    <row r="51" spans="1:3">
      <c r="A51" s="91" t="s">
        <v>587</v>
      </c>
      <c r="B51" s="89" t="s">
        <v>410</v>
      </c>
      <c r="C51" s="7">
        <v>1711300</v>
      </c>
    </row>
    <row r="52" spans="1:3" ht="26.4">
      <c r="A52" s="91" t="s">
        <v>821</v>
      </c>
      <c r="B52" s="89" t="s">
        <v>373</v>
      </c>
      <c r="C52" s="7">
        <v>50000</v>
      </c>
    </row>
    <row r="53" spans="1:3">
      <c r="A53" s="91" t="s">
        <v>822</v>
      </c>
      <c r="B53" s="89" t="s">
        <v>725</v>
      </c>
      <c r="C53" s="7">
        <v>50000</v>
      </c>
    </row>
    <row r="54" spans="1:3" ht="26.4">
      <c r="A54" s="93" t="s">
        <v>734</v>
      </c>
      <c r="B54" s="92" t="s">
        <v>299</v>
      </c>
      <c r="C54" s="7">
        <v>82347890.680000007</v>
      </c>
    </row>
    <row r="55" spans="1:3" s="4" customFormat="1">
      <c r="A55" s="158" t="s">
        <v>431</v>
      </c>
      <c r="B55" s="145"/>
      <c r="C55" s="121">
        <v>868047218.49000001</v>
      </c>
    </row>
  </sheetData>
  <autoFilter ref="C1:C54"/>
  <mergeCells count="7">
    <mergeCell ref="A55:B55"/>
    <mergeCell ref="B1:C1"/>
    <mergeCell ref="B2:C2"/>
    <mergeCell ref="B3:C3"/>
    <mergeCell ref="B4:C4"/>
    <mergeCell ref="A6:C6"/>
    <mergeCell ref="A7:C7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7"/>
  <sheetViews>
    <sheetView view="pageBreakPreview" zoomScale="110" zoomScaleSheetLayoutView="110" workbookViewId="0">
      <selection activeCell="A5" sqref="A5:D5"/>
    </sheetView>
  </sheetViews>
  <sheetFormatPr defaultColWidth="9.109375" defaultRowHeight="13.2"/>
  <cols>
    <col min="1" max="1" width="65" style="2" customWidth="1"/>
    <col min="2" max="2" width="12.5546875" style="2" customWidth="1"/>
    <col min="3" max="3" width="13.88671875" style="2" customWidth="1"/>
    <col min="4" max="4" width="13.5546875" style="2" customWidth="1"/>
    <col min="5" max="16384" width="9.109375" style="2"/>
  </cols>
  <sheetData>
    <row r="1" spans="1:4">
      <c r="A1" s="114"/>
      <c r="B1" s="114"/>
      <c r="C1" s="159" t="s">
        <v>947</v>
      </c>
      <c r="D1" s="159"/>
    </row>
    <row r="2" spans="1:4">
      <c r="A2" s="114"/>
      <c r="B2" s="115"/>
      <c r="C2" s="160" t="s">
        <v>924</v>
      </c>
      <c r="D2" s="160"/>
    </row>
    <row r="3" spans="1:4">
      <c r="A3" s="114"/>
      <c r="B3" s="115"/>
      <c r="C3" s="162" t="s">
        <v>925</v>
      </c>
      <c r="D3" s="162"/>
    </row>
    <row r="4" spans="1:4" ht="23.4" customHeight="1">
      <c r="A4" s="114"/>
      <c r="B4" s="115"/>
      <c r="C4" s="160" t="s">
        <v>1019</v>
      </c>
      <c r="D4" s="160"/>
    </row>
    <row r="5" spans="1:4" ht="25.2" customHeight="1">
      <c r="A5" s="161" t="s">
        <v>965</v>
      </c>
      <c r="B5" s="161"/>
      <c r="C5" s="161"/>
      <c r="D5" s="161"/>
    </row>
    <row r="6" spans="1:4">
      <c r="A6" s="157"/>
      <c r="B6" s="157"/>
      <c r="C6" s="157"/>
    </row>
    <row r="7" spans="1:4" ht="26.4">
      <c r="A7" s="66" t="s">
        <v>130</v>
      </c>
      <c r="B7" s="66" t="s">
        <v>121</v>
      </c>
      <c r="C7" s="66" t="s">
        <v>927</v>
      </c>
      <c r="D7" s="66" t="s">
        <v>928</v>
      </c>
    </row>
    <row r="8" spans="1:4" ht="26.4">
      <c r="A8" s="91" t="s">
        <v>922</v>
      </c>
      <c r="B8" s="89" t="s">
        <v>175</v>
      </c>
      <c r="C8" s="7">
        <v>145280292.41999999</v>
      </c>
      <c r="D8" s="7">
        <v>73537720</v>
      </c>
    </row>
    <row r="9" spans="1:4" ht="26.4">
      <c r="A9" s="91" t="s">
        <v>596</v>
      </c>
      <c r="B9" s="89" t="s">
        <v>176</v>
      </c>
      <c r="C9" s="7">
        <v>443800</v>
      </c>
      <c r="D9" s="7">
        <v>518600</v>
      </c>
    </row>
    <row r="10" spans="1:4" ht="26.4">
      <c r="A10" s="91" t="s">
        <v>566</v>
      </c>
      <c r="B10" s="89" t="s">
        <v>425</v>
      </c>
      <c r="C10" s="7">
        <v>526000</v>
      </c>
      <c r="D10" s="7">
        <v>535300</v>
      </c>
    </row>
    <row r="11" spans="1:4" ht="39.6">
      <c r="A11" s="91" t="s">
        <v>597</v>
      </c>
      <c r="B11" s="89" t="s">
        <v>187</v>
      </c>
      <c r="C11" s="7">
        <v>94600</v>
      </c>
      <c r="D11" s="7">
        <v>97600</v>
      </c>
    </row>
    <row r="12" spans="1:4" ht="26.4">
      <c r="A12" s="91" t="s">
        <v>567</v>
      </c>
      <c r="B12" s="89" t="s">
        <v>217</v>
      </c>
      <c r="C12" s="7">
        <v>356200</v>
      </c>
      <c r="D12" s="7">
        <v>350000</v>
      </c>
    </row>
    <row r="13" spans="1:4" ht="39.6">
      <c r="A13" s="91" t="s">
        <v>598</v>
      </c>
      <c r="B13" s="89" t="s">
        <v>209</v>
      </c>
      <c r="C13" s="7">
        <v>100000</v>
      </c>
      <c r="D13" s="7">
        <v>100000</v>
      </c>
    </row>
    <row r="14" spans="1:4" ht="26.4">
      <c r="A14" s="91" t="s">
        <v>568</v>
      </c>
      <c r="B14" s="89" t="s">
        <v>223</v>
      </c>
      <c r="C14" s="7">
        <v>137800</v>
      </c>
      <c r="D14" s="7">
        <v>138300</v>
      </c>
    </row>
    <row r="15" spans="1:4" ht="26.4">
      <c r="A15" s="91" t="s">
        <v>599</v>
      </c>
      <c r="B15" s="89" t="s">
        <v>261</v>
      </c>
      <c r="C15" s="7">
        <v>115000</v>
      </c>
      <c r="D15" s="7">
        <v>115000</v>
      </c>
    </row>
    <row r="16" spans="1:4" ht="26.4">
      <c r="A16" s="91" t="s">
        <v>600</v>
      </c>
      <c r="B16" s="89" t="s">
        <v>262</v>
      </c>
      <c r="C16" s="7">
        <v>14000</v>
      </c>
      <c r="D16" s="7">
        <v>14000</v>
      </c>
    </row>
    <row r="17" spans="1:4" ht="26.4">
      <c r="A17" s="91" t="s">
        <v>601</v>
      </c>
      <c r="B17" s="89" t="s">
        <v>265</v>
      </c>
      <c r="C17" s="7">
        <v>900600</v>
      </c>
      <c r="D17" s="7">
        <v>900600</v>
      </c>
    </row>
    <row r="18" spans="1:4">
      <c r="A18" s="91" t="s">
        <v>602</v>
      </c>
      <c r="B18" s="89" t="s">
        <v>256</v>
      </c>
      <c r="C18" s="7">
        <v>50000</v>
      </c>
      <c r="D18" s="7">
        <v>50000</v>
      </c>
    </row>
    <row r="19" spans="1:4" ht="39.6">
      <c r="A19" s="91" t="s">
        <v>570</v>
      </c>
      <c r="B19" s="89" t="s">
        <v>268</v>
      </c>
      <c r="C19" s="7">
        <v>80000</v>
      </c>
      <c r="D19" s="7">
        <v>80000</v>
      </c>
    </row>
    <row r="20" spans="1:4" ht="26.4">
      <c r="A20" s="91" t="s">
        <v>603</v>
      </c>
      <c r="B20" s="89" t="s">
        <v>272</v>
      </c>
      <c r="C20" s="7">
        <v>1093300</v>
      </c>
      <c r="D20" s="7">
        <v>958000</v>
      </c>
    </row>
    <row r="21" spans="1:4" ht="26.4">
      <c r="A21" s="91" t="s">
        <v>577</v>
      </c>
      <c r="B21" s="89" t="s">
        <v>279</v>
      </c>
      <c r="C21" s="7">
        <v>62276685.420000002</v>
      </c>
      <c r="D21" s="7">
        <v>492500</v>
      </c>
    </row>
    <row r="22" spans="1:4" ht="26.4">
      <c r="A22" s="91" t="s">
        <v>571</v>
      </c>
      <c r="B22" s="89" t="s">
        <v>290</v>
      </c>
      <c r="C22" s="7">
        <v>1640407</v>
      </c>
      <c r="D22" s="7">
        <v>1000000</v>
      </c>
    </row>
    <row r="23" spans="1:4" ht="26.4">
      <c r="A23" s="91" t="s">
        <v>572</v>
      </c>
      <c r="B23" s="89" t="s">
        <v>309</v>
      </c>
      <c r="C23" s="7">
        <v>320000</v>
      </c>
      <c r="D23" s="7">
        <v>325000</v>
      </c>
    </row>
    <row r="24" spans="1:4" ht="52.8">
      <c r="A24" s="91" t="s">
        <v>700</v>
      </c>
      <c r="B24" s="89" t="s">
        <v>212</v>
      </c>
      <c r="C24" s="7">
        <v>4802000</v>
      </c>
      <c r="D24" s="7">
        <v>4802000</v>
      </c>
    </row>
    <row r="25" spans="1:4" ht="39.6">
      <c r="A25" s="91" t="s">
        <v>573</v>
      </c>
      <c r="B25" s="89" t="s">
        <v>238</v>
      </c>
      <c r="C25" s="7">
        <v>72066500</v>
      </c>
      <c r="D25" s="7">
        <v>62797420</v>
      </c>
    </row>
    <row r="26" spans="1:4" ht="26.4">
      <c r="A26" s="91" t="s">
        <v>569</v>
      </c>
      <c r="B26" s="89" t="s">
        <v>727</v>
      </c>
      <c r="C26" s="7">
        <v>263400</v>
      </c>
      <c r="D26" s="7">
        <v>263400</v>
      </c>
    </row>
    <row r="27" spans="1:4" ht="39.6">
      <c r="A27" s="91" t="s">
        <v>923</v>
      </c>
      <c r="B27" s="89" t="s">
        <v>249</v>
      </c>
      <c r="C27" s="7">
        <v>237862675</v>
      </c>
      <c r="D27" s="7">
        <v>227418052</v>
      </c>
    </row>
    <row r="28" spans="1:4" ht="26.4">
      <c r="A28" s="91" t="s">
        <v>574</v>
      </c>
      <c r="B28" s="89" t="s">
        <v>250</v>
      </c>
      <c r="C28" s="7">
        <v>73927041</v>
      </c>
      <c r="D28" s="7">
        <v>68349552</v>
      </c>
    </row>
    <row r="29" spans="1:4" ht="26.4">
      <c r="A29" s="91" t="s">
        <v>606</v>
      </c>
      <c r="B29" s="89" t="s">
        <v>296</v>
      </c>
      <c r="C29" s="7">
        <v>2268700</v>
      </c>
      <c r="D29" s="7">
        <v>6518700</v>
      </c>
    </row>
    <row r="30" spans="1:4">
      <c r="A30" s="91" t="s">
        <v>575</v>
      </c>
      <c r="B30" s="89" t="s">
        <v>292</v>
      </c>
      <c r="C30" s="7">
        <v>4774034</v>
      </c>
      <c r="D30" s="7">
        <v>0</v>
      </c>
    </row>
    <row r="31" spans="1:4" ht="26.4">
      <c r="A31" s="91" t="s">
        <v>576</v>
      </c>
      <c r="B31" s="89" t="s">
        <v>400</v>
      </c>
      <c r="C31" s="7">
        <v>44892900</v>
      </c>
      <c r="D31" s="7">
        <v>44892800</v>
      </c>
    </row>
    <row r="32" spans="1:4">
      <c r="A32" s="91" t="s">
        <v>699</v>
      </c>
      <c r="B32" s="89" t="s">
        <v>683</v>
      </c>
      <c r="C32" s="7">
        <v>112000000</v>
      </c>
      <c r="D32" s="7">
        <v>107657000</v>
      </c>
    </row>
    <row r="33" spans="1:4" ht="26.4">
      <c r="A33" s="91" t="s">
        <v>819</v>
      </c>
      <c r="B33" s="89" t="s">
        <v>316</v>
      </c>
      <c r="C33" s="7">
        <v>238096600</v>
      </c>
      <c r="D33" s="7">
        <v>247149300</v>
      </c>
    </row>
    <row r="34" spans="1:4" ht="26.4">
      <c r="A34" s="91" t="s">
        <v>578</v>
      </c>
      <c r="B34" s="89" t="s">
        <v>317</v>
      </c>
      <c r="C34" s="7">
        <v>100382000</v>
      </c>
      <c r="D34" s="7">
        <v>104441000</v>
      </c>
    </row>
    <row r="35" spans="1:4" ht="26.4">
      <c r="A35" s="91" t="s">
        <v>579</v>
      </c>
      <c r="B35" s="89" t="s">
        <v>331</v>
      </c>
      <c r="C35" s="7">
        <v>102485300</v>
      </c>
      <c r="D35" s="7">
        <v>107131400</v>
      </c>
    </row>
    <row r="36" spans="1:4" ht="26.4">
      <c r="A36" s="91" t="s">
        <v>580</v>
      </c>
      <c r="B36" s="89" t="s">
        <v>347</v>
      </c>
      <c r="C36" s="7">
        <v>26538000</v>
      </c>
      <c r="D36" s="7">
        <v>26538000</v>
      </c>
    </row>
    <row r="37" spans="1:4" ht="26.4">
      <c r="A37" s="91" t="s">
        <v>581</v>
      </c>
      <c r="B37" s="89" t="s">
        <v>360</v>
      </c>
      <c r="C37" s="7">
        <v>8691300</v>
      </c>
      <c r="D37" s="7">
        <v>9038900</v>
      </c>
    </row>
    <row r="38" spans="1:4" ht="26.4">
      <c r="A38" s="91" t="s">
        <v>820</v>
      </c>
      <c r="B38" s="89" t="s">
        <v>351</v>
      </c>
      <c r="C38" s="7">
        <v>45833900</v>
      </c>
      <c r="D38" s="7">
        <v>43234900</v>
      </c>
    </row>
    <row r="39" spans="1:4" ht="26.4">
      <c r="A39" s="91" t="s">
        <v>583</v>
      </c>
      <c r="B39" s="89" t="s">
        <v>382</v>
      </c>
      <c r="C39" s="7">
        <v>26023900</v>
      </c>
      <c r="D39" s="7">
        <v>23374900</v>
      </c>
    </row>
    <row r="40" spans="1:4" ht="26.4">
      <c r="A40" s="91" t="s">
        <v>584</v>
      </c>
      <c r="B40" s="89" t="s">
        <v>418</v>
      </c>
      <c r="C40" s="7">
        <v>6450000</v>
      </c>
      <c r="D40" s="7">
        <v>6450000</v>
      </c>
    </row>
    <row r="41" spans="1:4" ht="26.4">
      <c r="A41" s="91" t="s">
        <v>585</v>
      </c>
      <c r="B41" s="89" t="s">
        <v>365</v>
      </c>
      <c r="C41" s="7">
        <v>6720000</v>
      </c>
      <c r="D41" s="7">
        <v>6720000</v>
      </c>
    </row>
    <row r="42" spans="1:4" ht="26.4">
      <c r="A42" s="91" t="s">
        <v>586</v>
      </c>
      <c r="B42" s="89" t="s">
        <v>352</v>
      </c>
      <c r="C42" s="7">
        <v>5640000</v>
      </c>
      <c r="D42" s="7">
        <v>5640000</v>
      </c>
    </row>
    <row r="43" spans="1:4">
      <c r="A43" s="91" t="s">
        <v>587</v>
      </c>
      <c r="B43" s="89" t="s">
        <v>410</v>
      </c>
      <c r="C43" s="7">
        <v>900000</v>
      </c>
      <c r="D43" s="7">
        <v>950000</v>
      </c>
    </row>
    <row r="44" spans="1:4" ht="27" customHeight="1">
      <c r="A44" s="91" t="s">
        <v>821</v>
      </c>
      <c r="B44" s="89" t="s">
        <v>373</v>
      </c>
      <c r="C44" s="7">
        <v>50000</v>
      </c>
      <c r="D44" s="7">
        <v>50000</v>
      </c>
    </row>
    <row r="45" spans="1:4" ht="26.4">
      <c r="A45" s="91" t="s">
        <v>822</v>
      </c>
      <c r="B45" s="89" t="s">
        <v>725</v>
      </c>
      <c r="C45" s="7">
        <v>50000</v>
      </c>
      <c r="D45" s="7">
        <v>50000</v>
      </c>
    </row>
    <row r="46" spans="1:4" ht="26.4">
      <c r="A46" s="93" t="s">
        <v>734</v>
      </c>
      <c r="B46" s="92" t="s">
        <v>299</v>
      </c>
      <c r="C46" s="9">
        <v>59633222.32</v>
      </c>
      <c r="D46" s="9">
        <v>500000</v>
      </c>
    </row>
    <row r="47" spans="1:4">
      <c r="A47" s="158" t="s">
        <v>431</v>
      </c>
      <c r="B47" s="145"/>
      <c r="C47" s="94">
        <v>726706689.74000001</v>
      </c>
      <c r="D47" s="94">
        <v>591839972</v>
      </c>
    </row>
  </sheetData>
  <mergeCells count="7">
    <mergeCell ref="A47:B47"/>
    <mergeCell ref="C1:D1"/>
    <mergeCell ref="C2:D2"/>
    <mergeCell ref="C4:D4"/>
    <mergeCell ref="A5:D5"/>
    <mergeCell ref="A6:C6"/>
    <mergeCell ref="C3:D3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145" zoomScaleSheetLayoutView="145" workbookViewId="0">
      <selection activeCell="C4" sqref="C4"/>
    </sheetView>
  </sheetViews>
  <sheetFormatPr defaultColWidth="9.109375" defaultRowHeight="13.2"/>
  <cols>
    <col min="1" max="1" width="4.33203125" style="67" customWidth="1"/>
    <col min="2" max="2" width="42.5546875" style="67" customWidth="1"/>
    <col min="3" max="3" width="26" style="67" customWidth="1"/>
    <col min="4" max="4" width="17" style="67" bestFit="1" customWidth="1"/>
    <col min="5" max="16384" width="9.109375" style="67"/>
  </cols>
  <sheetData>
    <row r="1" spans="1:4">
      <c r="B1" s="68"/>
      <c r="C1" s="163" t="s">
        <v>1012</v>
      </c>
      <c r="D1" s="163"/>
    </row>
    <row r="2" spans="1:4">
      <c r="B2" s="68"/>
      <c r="C2" s="164" t="s">
        <v>966</v>
      </c>
      <c r="D2" s="164"/>
    </row>
    <row r="3" spans="1:4" ht="12.75" customHeight="1">
      <c r="B3" s="68"/>
      <c r="C3" s="164" t="s">
        <v>1030</v>
      </c>
      <c r="D3" s="164"/>
    </row>
    <row r="4" spans="1:4">
      <c r="B4" s="68"/>
      <c r="C4" s="69"/>
      <c r="D4" s="69"/>
    </row>
    <row r="6" spans="1:4" ht="15.6">
      <c r="B6" s="165" t="s">
        <v>737</v>
      </c>
      <c r="C6" s="165"/>
      <c r="D6" s="165"/>
    </row>
    <row r="7" spans="1:4">
      <c r="B7" s="69"/>
      <c r="C7" s="70"/>
      <c r="D7" s="71"/>
    </row>
    <row r="8" spans="1:4" ht="46.5" customHeight="1">
      <c r="A8" s="72" t="s">
        <v>8</v>
      </c>
      <c r="B8" s="73" t="s">
        <v>131</v>
      </c>
      <c r="C8" s="73" t="s">
        <v>132</v>
      </c>
      <c r="D8" s="73" t="s">
        <v>133</v>
      </c>
    </row>
    <row r="9" spans="1:4" ht="26.4">
      <c r="A9" s="74">
        <v>1</v>
      </c>
      <c r="B9" s="75" t="s">
        <v>134</v>
      </c>
      <c r="C9" s="76" t="s">
        <v>135</v>
      </c>
      <c r="D9" s="77">
        <f>D10+D11</f>
        <v>0</v>
      </c>
    </row>
    <row r="10" spans="1:4" ht="52.8">
      <c r="A10" s="74">
        <v>2</v>
      </c>
      <c r="B10" s="78" t="s">
        <v>136</v>
      </c>
      <c r="C10" s="79" t="s">
        <v>137</v>
      </c>
      <c r="D10" s="80">
        <v>0</v>
      </c>
    </row>
    <row r="11" spans="1:4" ht="52.8">
      <c r="A11" s="74">
        <v>3</v>
      </c>
      <c r="B11" s="78" t="s">
        <v>138</v>
      </c>
      <c r="C11" s="79" t="s">
        <v>139</v>
      </c>
      <c r="D11" s="80">
        <v>0</v>
      </c>
    </row>
    <row r="12" spans="1:4" ht="26.4">
      <c r="A12" s="74">
        <v>4</v>
      </c>
      <c r="B12" s="81" t="s">
        <v>140</v>
      </c>
      <c r="C12" s="76" t="s">
        <v>141</v>
      </c>
      <c r="D12" s="77">
        <f>D13+D14</f>
        <v>55431219.220000029</v>
      </c>
    </row>
    <row r="13" spans="1:4" ht="26.4">
      <c r="A13" s="74">
        <v>5</v>
      </c>
      <c r="B13" s="78" t="s">
        <v>142</v>
      </c>
      <c r="C13" s="79" t="s">
        <v>143</v>
      </c>
      <c r="D13" s="80">
        <v>-889620901.47000003</v>
      </c>
    </row>
    <row r="14" spans="1:4" ht="26.4">
      <c r="A14" s="74">
        <v>6</v>
      </c>
      <c r="B14" s="78" t="s">
        <v>126</v>
      </c>
      <c r="C14" s="79" t="s">
        <v>144</v>
      </c>
      <c r="D14" s="98">
        <v>945052120.69000006</v>
      </c>
    </row>
    <row r="15" spans="1:4" ht="26.4">
      <c r="A15" s="74">
        <v>7</v>
      </c>
      <c r="B15" s="81" t="s">
        <v>145</v>
      </c>
      <c r="C15" s="76"/>
      <c r="D15" s="77">
        <f>D9+D12</f>
        <v>55431219.220000029</v>
      </c>
    </row>
    <row r="16" spans="1:4">
      <c r="D16" s="82"/>
    </row>
  </sheetData>
  <mergeCells count="4">
    <mergeCell ref="C1:D1"/>
    <mergeCell ref="C2:D2"/>
    <mergeCell ref="C3:D3"/>
    <mergeCell ref="B6:D6"/>
  </mergeCells>
  <pageMargins left="0.98425196850393704" right="0.39370078740157483" top="0.78740157480314965" bottom="0.78740157480314965" header="0.31496062992125984" footer="0.31496062992125984"/>
  <pageSetup paperSize="9" scale="99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>
      <selection activeCell="D4" sqref="D4"/>
    </sheetView>
  </sheetViews>
  <sheetFormatPr defaultColWidth="9.109375" defaultRowHeight="13.2"/>
  <cols>
    <col min="1" max="1" width="4.33203125" style="67" customWidth="1"/>
    <col min="2" max="2" width="27.88671875" style="67" customWidth="1"/>
    <col min="3" max="3" width="23.5546875" style="67" customWidth="1"/>
    <col min="4" max="4" width="15.6640625" style="67" customWidth="1"/>
    <col min="5" max="5" width="17.6640625" style="67" customWidth="1"/>
    <col min="6" max="16384" width="9.109375" style="67"/>
  </cols>
  <sheetData>
    <row r="1" spans="1:5">
      <c r="B1" s="68"/>
      <c r="C1" s="117"/>
      <c r="D1" s="163" t="s">
        <v>1013</v>
      </c>
      <c r="E1" s="163"/>
    </row>
    <row r="2" spans="1:5">
      <c r="B2" s="68"/>
      <c r="C2" s="118"/>
      <c r="D2" s="164" t="s">
        <v>1010</v>
      </c>
      <c r="E2" s="164"/>
    </row>
    <row r="3" spans="1:5" ht="12.75" customHeight="1">
      <c r="B3" s="68"/>
      <c r="C3" s="118"/>
      <c r="D3" s="164" t="s">
        <v>1031</v>
      </c>
      <c r="E3" s="164"/>
    </row>
    <row r="4" spans="1:5">
      <c r="B4" s="68"/>
      <c r="C4" s="69"/>
      <c r="D4" s="69"/>
    </row>
    <row r="6" spans="1:5" ht="15.75" customHeight="1">
      <c r="A6" s="165" t="s">
        <v>1011</v>
      </c>
      <c r="B6" s="165"/>
      <c r="C6" s="165"/>
      <c r="D6" s="165"/>
      <c r="E6" s="165"/>
    </row>
    <row r="7" spans="1:5">
      <c r="B7" s="69"/>
      <c r="C7" s="70"/>
      <c r="D7" s="71"/>
    </row>
    <row r="8" spans="1:5" ht="24.75" customHeight="1">
      <c r="A8" s="166" t="s">
        <v>8</v>
      </c>
      <c r="B8" s="168" t="s">
        <v>131</v>
      </c>
      <c r="C8" s="168" t="s">
        <v>132</v>
      </c>
      <c r="D8" s="170" t="s">
        <v>11</v>
      </c>
      <c r="E8" s="171"/>
    </row>
    <row r="9" spans="1:5" ht="28.5" customHeight="1">
      <c r="A9" s="167"/>
      <c r="B9" s="169"/>
      <c r="C9" s="169"/>
      <c r="D9" s="73" t="s">
        <v>973</v>
      </c>
      <c r="E9" s="73" t="s">
        <v>974</v>
      </c>
    </row>
    <row r="10" spans="1:5" ht="52.8">
      <c r="A10" s="74">
        <v>1</v>
      </c>
      <c r="B10" s="75" t="s">
        <v>134</v>
      </c>
      <c r="C10" s="76" t="s">
        <v>135</v>
      </c>
      <c r="D10" s="119">
        <f>D11+D12</f>
        <v>0</v>
      </c>
      <c r="E10" s="119">
        <f>E11+E12</f>
        <v>0</v>
      </c>
    </row>
    <row r="11" spans="1:5" ht="66">
      <c r="A11" s="74">
        <v>2</v>
      </c>
      <c r="B11" s="78" t="s">
        <v>136</v>
      </c>
      <c r="C11" s="79" t="s">
        <v>137</v>
      </c>
      <c r="D11" s="120">
        <v>0</v>
      </c>
      <c r="E11" s="120">
        <v>0</v>
      </c>
    </row>
    <row r="12" spans="1:5" ht="66">
      <c r="A12" s="74">
        <v>3</v>
      </c>
      <c r="B12" s="78" t="s">
        <v>138</v>
      </c>
      <c r="C12" s="79" t="s">
        <v>139</v>
      </c>
      <c r="D12" s="120">
        <v>0</v>
      </c>
      <c r="E12" s="120">
        <v>0</v>
      </c>
    </row>
    <row r="13" spans="1:5" ht="39.6">
      <c r="A13" s="74">
        <v>4</v>
      </c>
      <c r="B13" s="81" t="s">
        <v>140</v>
      </c>
      <c r="C13" s="76" t="s">
        <v>141</v>
      </c>
      <c r="D13" s="119">
        <f>D14+D15</f>
        <v>2143501</v>
      </c>
      <c r="E13" s="119">
        <f>E14+E15</f>
        <v>6000000</v>
      </c>
    </row>
    <row r="14" spans="1:5" ht="44.25" customHeight="1">
      <c r="A14" s="74">
        <v>5</v>
      </c>
      <c r="B14" s="78" t="s">
        <v>142</v>
      </c>
      <c r="C14" s="79" t="s">
        <v>143</v>
      </c>
      <c r="D14" s="120">
        <v>-801994833.74000001</v>
      </c>
      <c r="E14" s="120">
        <v>-674286695</v>
      </c>
    </row>
    <row r="15" spans="1:5" ht="39.6">
      <c r="A15" s="74">
        <v>6</v>
      </c>
      <c r="B15" s="78" t="s">
        <v>126</v>
      </c>
      <c r="C15" s="79" t="s">
        <v>144</v>
      </c>
      <c r="D15" s="120">
        <v>804138334.74000001</v>
      </c>
      <c r="E15" s="120">
        <v>680286695</v>
      </c>
    </row>
    <row r="16" spans="1:5" ht="39.6">
      <c r="A16" s="74">
        <v>7</v>
      </c>
      <c r="B16" s="81" t="s">
        <v>145</v>
      </c>
      <c r="C16" s="76"/>
      <c r="D16" s="119">
        <f>D10+D13</f>
        <v>2143501</v>
      </c>
      <c r="E16" s="119">
        <f>E10+E13</f>
        <v>6000000</v>
      </c>
    </row>
    <row r="17" spans="4:4">
      <c r="D17" s="82"/>
    </row>
  </sheetData>
  <mergeCells count="8">
    <mergeCell ref="D1:E1"/>
    <mergeCell ref="D2:E2"/>
    <mergeCell ref="D3:E3"/>
    <mergeCell ref="A6:E6"/>
    <mergeCell ref="A8:A9"/>
    <mergeCell ref="B8:B9"/>
    <mergeCell ref="C8:C9"/>
    <mergeCell ref="D8:E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доходы  2020 прил 1 (1)</vt:lpstr>
      <vt:lpstr>разделы 2020 прил 2 (5)</vt:lpstr>
      <vt:lpstr>разд 2021 2022 прил 3 (6)</vt:lpstr>
      <vt:lpstr>вед стр 2020 прил 4 (7)</vt:lpstr>
      <vt:lpstr>вед 2021-2022 прил 5 (8)</vt:lpstr>
      <vt:lpstr>программы 2020 прил 6 (9)</vt:lpstr>
      <vt:lpstr>прогр 2021-2022 прил 7 (10)</vt:lpstr>
      <vt:lpstr>источники  2020 прил 8 (11)</vt:lpstr>
      <vt:lpstr>источники 2021-2022 прил 9 (12)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Admin</cp:lastModifiedBy>
  <cp:lastPrinted>2020-12-30T04:36:13Z</cp:lastPrinted>
  <dcterms:created xsi:type="dcterms:W3CDTF">2015-11-24T11:08:12Z</dcterms:created>
  <dcterms:modified xsi:type="dcterms:W3CDTF">2020-12-30T04:36:41Z</dcterms:modified>
</cp:coreProperties>
</file>